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Architektonicko- ..." sheetId="2" r:id="rId2"/>
    <sheet name="SO 02 - Hromsvod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Architektonicko- ...'!$C$93:$K$280</definedName>
    <definedName name="_xlnm.Print_Area" localSheetId="1">'SO 01 - Architektonicko- ...'!$C$4:$J$39,'SO 01 - Architektonicko- ...'!$C$45:$J$75,'SO 01 - Architektonicko- ...'!$C$81:$K$280</definedName>
    <definedName name="_xlnm.Print_Titles" localSheetId="1">'SO 01 - Architektonicko- ...'!$93:$93</definedName>
    <definedName name="_xlnm._FilterDatabase" localSheetId="2" hidden="1">'SO 02 - Hromsvod'!$C$80:$K$84</definedName>
    <definedName name="_xlnm.Print_Area" localSheetId="2">'SO 02 - Hromsvod'!$C$4:$J$39,'SO 02 - Hromsvod'!$C$45:$J$62,'SO 02 - Hromsvod'!$C$68:$K$84</definedName>
    <definedName name="_xlnm.Print_Titles" localSheetId="2">'SO 02 - Hromsvod'!$80:$80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84"/>
  <c r="F37"/>
  <c i="1" r="BD56"/>
  <c i="3" r="BH84"/>
  <c r="F36"/>
  <c i="1" r="BC56"/>
  <c i="3" r="BG84"/>
  <c r="F35"/>
  <c i="1" r="BB56"/>
  <c i="3" r="BE84"/>
  <c r="J33"/>
  <c i="1" r="AV56"/>
  <c i="3" r="F33"/>
  <c i="1" r="AZ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F84"/>
  <c r="J34"/>
  <c i="1" r="AW56"/>
  <c i="3" r="F34"/>
  <c i="1" r="BA56"/>
  <c i="3" r="J61"/>
  <c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280"/>
  <c r="BH280"/>
  <c r="BG280"/>
  <c r="BE280"/>
  <c r="T280"/>
  <c r="R280"/>
  <c r="P280"/>
  <c r="BK280"/>
  <c r="J280"/>
  <c r="BF280"/>
  <c r="BI279"/>
  <c r="BH279"/>
  <c r="BG279"/>
  <c r="BE279"/>
  <c r="T279"/>
  <c r="T278"/>
  <c r="R279"/>
  <c r="R278"/>
  <c r="P279"/>
  <c r="P278"/>
  <c r="BK279"/>
  <c r="BK278"/>
  <c r="J278"/>
  <c r="J279"/>
  <c r="BF279"/>
  <c r="J74"/>
  <c r="BI277"/>
  <c r="BH277"/>
  <c r="BG277"/>
  <c r="BE277"/>
  <c r="T277"/>
  <c r="R277"/>
  <c r="P277"/>
  <c r="BK277"/>
  <c r="J277"/>
  <c r="BF277"/>
  <c r="BI276"/>
  <c r="BH276"/>
  <c r="BG276"/>
  <c r="BE276"/>
  <c r="T276"/>
  <c r="T275"/>
  <c r="R276"/>
  <c r="R275"/>
  <c r="P276"/>
  <c r="P275"/>
  <c r="BK276"/>
  <c r="BK275"/>
  <c r="J275"/>
  <c r="J276"/>
  <c r="BF276"/>
  <c r="J73"/>
  <c r="BI274"/>
  <c r="BH274"/>
  <c r="BG274"/>
  <c r="BE274"/>
  <c r="T274"/>
  <c r="R274"/>
  <c r="P274"/>
  <c r="BK274"/>
  <c r="J274"/>
  <c r="BF274"/>
  <c r="BI269"/>
  <c r="BH269"/>
  <c r="BG269"/>
  <c r="BE269"/>
  <c r="T269"/>
  <c r="T268"/>
  <c r="R269"/>
  <c r="R268"/>
  <c r="P269"/>
  <c r="P268"/>
  <c r="BK269"/>
  <c r="BK268"/>
  <c r="J268"/>
  <c r="J269"/>
  <c r="BF269"/>
  <c r="J72"/>
  <c r="BI267"/>
  <c r="BH267"/>
  <c r="BG267"/>
  <c r="BE267"/>
  <c r="T267"/>
  <c r="R267"/>
  <c r="P267"/>
  <c r="BK267"/>
  <c r="J267"/>
  <c r="BF267"/>
  <c r="BI264"/>
  <c r="BH264"/>
  <c r="BG264"/>
  <c r="BE264"/>
  <c r="T264"/>
  <c r="R264"/>
  <c r="P264"/>
  <c r="BK264"/>
  <c r="J264"/>
  <c r="BF264"/>
  <c r="BI260"/>
  <c r="BH260"/>
  <c r="BG260"/>
  <c r="BE260"/>
  <c r="T260"/>
  <c r="R260"/>
  <c r="P260"/>
  <c r="BK260"/>
  <c r="J260"/>
  <c r="BF260"/>
  <c r="BI256"/>
  <c r="BH256"/>
  <c r="BG256"/>
  <c r="BE256"/>
  <c r="T256"/>
  <c r="R256"/>
  <c r="P256"/>
  <c r="BK256"/>
  <c r="J256"/>
  <c r="BF256"/>
  <c r="BI251"/>
  <c r="BH251"/>
  <c r="BG251"/>
  <c r="BE251"/>
  <c r="T251"/>
  <c r="R251"/>
  <c r="P251"/>
  <c r="BK251"/>
  <c r="J251"/>
  <c r="BF251"/>
  <c r="BI245"/>
  <c r="BH245"/>
  <c r="BG245"/>
  <c r="BE245"/>
  <c r="T245"/>
  <c r="R245"/>
  <c r="P245"/>
  <c r="BK245"/>
  <c r="J245"/>
  <c r="BF245"/>
  <c r="BI239"/>
  <c r="BH239"/>
  <c r="BG239"/>
  <c r="BE239"/>
  <c r="T239"/>
  <c r="R239"/>
  <c r="P239"/>
  <c r="BK239"/>
  <c r="J239"/>
  <c r="BF239"/>
  <c r="BI234"/>
  <c r="BH234"/>
  <c r="BG234"/>
  <c r="BE234"/>
  <c r="T234"/>
  <c r="T233"/>
  <c r="R234"/>
  <c r="R233"/>
  <c r="P234"/>
  <c r="P233"/>
  <c r="BK234"/>
  <c r="BK233"/>
  <c r="J233"/>
  <c r="J234"/>
  <c r="BF234"/>
  <c r="J71"/>
  <c r="BI232"/>
  <c r="BH232"/>
  <c r="BG232"/>
  <c r="BE232"/>
  <c r="T232"/>
  <c r="R232"/>
  <c r="P232"/>
  <c r="BK232"/>
  <c r="J232"/>
  <c r="BF232"/>
  <c r="BI227"/>
  <c r="BH227"/>
  <c r="BG227"/>
  <c r="BE227"/>
  <c r="T227"/>
  <c r="R227"/>
  <c r="P227"/>
  <c r="BK227"/>
  <c r="J227"/>
  <c r="BF227"/>
  <c r="BI222"/>
  <c r="BH222"/>
  <c r="BG222"/>
  <c r="BE222"/>
  <c r="T222"/>
  <c r="R222"/>
  <c r="P222"/>
  <c r="BK222"/>
  <c r="J222"/>
  <c r="BF222"/>
  <c r="BI217"/>
  <c r="BH217"/>
  <c r="BG217"/>
  <c r="BE217"/>
  <c r="T217"/>
  <c r="R217"/>
  <c r="P217"/>
  <c r="BK217"/>
  <c r="J217"/>
  <c r="BF217"/>
  <c r="BI212"/>
  <c r="BH212"/>
  <c r="BG212"/>
  <c r="BE212"/>
  <c r="T212"/>
  <c r="T211"/>
  <c r="R212"/>
  <c r="R211"/>
  <c r="P212"/>
  <c r="P211"/>
  <c r="BK212"/>
  <c r="BK211"/>
  <c r="J211"/>
  <c r="J212"/>
  <c r="BF212"/>
  <c r="J70"/>
  <c r="BI210"/>
  <c r="BH210"/>
  <c r="BG210"/>
  <c r="BE210"/>
  <c r="T210"/>
  <c r="R210"/>
  <c r="P210"/>
  <c r="BK210"/>
  <c r="J210"/>
  <c r="BF210"/>
  <c r="BI206"/>
  <c r="BH206"/>
  <c r="BG206"/>
  <c r="BE206"/>
  <c r="T206"/>
  <c r="R206"/>
  <c r="P206"/>
  <c r="BK206"/>
  <c r="J206"/>
  <c r="BF206"/>
  <c r="BI202"/>
  <c r="BH202"/>
  <c r="BG202"/>
  <c r="BE202"/>
  <c r="T202"/>
  <c r="T201"/>
  <c r="R202"/>
  <c r="R201"/>
  <c r="P202"/>
  <c r="P201"/>
  <c r="BK202"/>
  <c r="BK201"/>
  <c r="J201"/>
  <c r="J202"/>
  <c r="BF202"/>
  <c r="J69"/>
  <c r="BI200"/>
  <c r="BH200"/>
  <c r="BG200"/>
  <c r="BE200"/>
  <c r="T200"/>
  <c r="R200"/>
  <c r="P200"/>
  <c r="BK200"/>
  <c r="J200"/>
  <c r="BF200"/>
  <c r="BI194"/>
  <c r="BH194"/>
  <c r="BG194"/>
  <c r="BE194"/>
  <c r="T194"/>
  <c r="R194"/>
  <c r="P194"/>
  <c r="BK194"/>
  <c r="J194"/>
  <c r="BF194"/>
  <c r="BI189"/>
  <c r="BH189"/>
  <c r="BG189"/>
  <c r="BE189"/>
  <c r="T189"/>
  <c r="R189"/>
  <c r="P189"/>
  <c r="BK189"/>
  <c r="J189"/>
  <c r="BF189"/>
  <c r="BI184"/>
  <c r="BH184"/>
  <c r="BG184"/>
  <c r="BE184"/>
  <c r="T184"/>
  <c r="R184"/>
  <c r="P184"/>
  <c r="BK184"/>
  <c r="J184"/>
  <c r="BF184"/>
  <c r="BI180"/>
  <c r="BH180"/>
  <c r="BG180"/>
  <c r="BE180"/>
  <c r="T180"/>
  <c r="T179"/>
  <c r="R180"/>
  <c r="R179"/>
  <c r="P180"/>
  <c r="P179"/>
  <c r="BK180"/>
  <c r="BK179"/>
  <c r="J179"/>
  <c r="J180"/>
  <c r="BF180"/>
  <c r="J68"/>
  <c r="BI178"/>
  <c r="BH178"/>
  <c r="BG178"/>
  <c r="BE178"/>
  <c r="T178"/>
  <c r="R178"/>
  <c r="P178"/>
  <c r="BK178"/>
  <c r="J178"/>
  <c r="BF178"/>
  <c r="BI171"/>
  <c r="BH171"/>
  <c r="BG171"/>
  <c r="BE171"/>
  <c r="T171"/>
  <c r="R171"/>
  <c r="P171"/>
  <c r="BK171"/>
  <c r="J171"/>
  <c r="BF171"/>
  <c r="BI165"/>
  <c r="BH165"/>
  <c r="BG165"/>
  <c r="BE165"/>
  <c r="T165"/>
  <c r="R165"/>
  <c r="P165"/>
  <c r="BK165"/>
  <c r="J165"/>
  <c r="BF165"/>
  <c r="BI160"/>
  <c r="BH160"/>
  <c r="BG160"/>
  <c r="BE160"/>
  <c r="T160"/>
  <c r="R160"/>
  <c r="P160"/>
  <c r="BK160"/>
  <c r="J160"/>
  <c r="BF160"/>
  <c r="BI156"/>
  <c r="BH156"/>
  <c r="BG156"/>
  <c r="BE156"/>
  <c r="T156"/>
  <c r="R156"/>
  <c r="P156"/>
  <c r="BK156"/>
  <c r="J156"/>
  <c r="BF156"/>
  <c r="BI149"/>
  <c r="BH149"/>
  <c r="BG149"/>
  <c r="BE149"/>
  <c r="T149"/>
  <c r="R149"/>
  <c r="P149"/>
  <c r="BK149"/>
  <c r="J149"/>
  <c r="BF149"/>
  <c r="BI143"/>
  <c r="BH143"/>
  <c r="BG143"/>
  <c r="BE143"/>
  <c r="T143"/>
  <c r="R143"/>
  <c r="P143"/>
  <c r="BK143"/>
  <c r="J143"/>
  <c r="BF143"/>
  <c r="BI138"/>
  <c r="BH138"/>
  <c r="BG138"/>
  <c r="BE138"/>
  <c r="T138"/>
  <c r="T137"/>
  <c r="T136"/>
  <c r="R138"/>
  <c r="R137"/>
  <c r="R136"/>
  <c r="P138"/>
  <c r="P137"/>
  <c r="P136"/>
  <c r="BK138"/>
  <c r="BK137"/>
  <c r="J137"/>
  <c r="BK136"/>
  <c r="J136"/>
  <c r="J138"/>
  <c r="BF138"/>
  <c r="J67"/>
  <c r="J66"/>
  <c r="BI135"/>
  <c r="BH135"/>
  <c r="BG135"/>
  <c r="BE135"/>
  <c r="T135"/>
  <c r="T134"/>
  <c r="R135"/>
  <c r="R134"/>
  <c r="P135"/>
  <c r="P134"/>
  <c r="BK135"/>
  <c r="BK134"/>
  <c r="J134"/>
  <c r="J135"/>
  <c r="BF135"/>
  <c r="J65"/>
  <c r="BI133"/>
  <c r="BH133"/>
  <c r="BG133"/>
  <c r="BE133"/>
  <c r="T133"/>
  <c r="R133"/>
  <c r="P133"/>
  <c r="BK133"/>
  <c r="J133"/>
  <c r="BF133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T127"/>
  <c r="R128"/>
  <c r="R127"/>
  <c r="P128"/>
  <c r="P127"/>
  <c r="BK128"/>
  <c r="BK127"/>
  <c r="J127"/>
  <c r="J128"/>
  <c r="BF128"/>
  <c r="J64"/>
  <c r="BI124"/>
  <c r="BH124"/>
  <c r="BG124"/>
  <c r="BE124"/>
  <c r="T124"/>
  <c r="R124"/>
  <c r="P124"/>
  <c r="BK124"/>
  <c r="J124"/>
  <c r="BF124"/>
  <c r="BI121"/>
  <c r="BH121"/>
  <c r="BG121"/>
  <c r="BE121"/>
  <c r="T121"/>
  <c r="R121"/>
  <c r="P121"/>
  <c r="BK121"/>
  <c r="J121"/>
  <c r="BF121"/>
  <c r="BI117"/>
  <c r="BH117"/>
  <c r="BG117"/>
  <c r="BE117"/>
  <c r="T117"/>
  <c r="R117"/>
  <c r="P117"/>
  <c r="BK117"/>
  <c r="J117"/>
  <c r="BF117"/>
  <c r="BI113"/>
  <c r="BH113"/>
  <c r="BG113"/>
  <c r="BE113"/>
  <c r="T113"/>
  <c r="T112"/>
  <c r="R113"/>
  <c r="R112"/>
  <c r="P113"/>
  <c r="P112"/>
  <c r="BK113"/>
  <c r="BK112"/>
  <c r="J112"/>
  <c r="J113"/>
  <c r="BF113"/>
  <c r="J63"/>
  <c r="BI108"/>
  <c r="BH108"/>
  <c r="BG108"/>
  <c r="BE108"/>
  <c r="T108"/>
  <c r="T107"/>
  <c r="R108"/>
  <c r="R107"/>
  <c r="P108"/>
  <c r="P107"/>
  <c r="BK108"/>
  <c r="BK107"/>
  <c r="J107"/>
  <c r="J108"/>
  <c r="BF108"/>
  <c r="J62"/>
  <c r="BI104"/>
  <c r="BH104"/>
  <c r="BG104"/>
  <c r="BE104"/>
  <c r="T104"/>
  <c r="R104"/>
  <c r="P104"/>
  <c r="BK104"/>
  <c r="J104"/>
  <c r="BF104"/>
  <c r="BI100"/>
  <c r="BH100"/>
  <c r="BG100"/>
  <c r="BE100"/>
  <c r="T100"/>
  <c r="R100"/>
  <c r="P100"/>
  <c r="BK100"/>
  <c r="J100"/>
  <c r="BF100"/>
  <c r="BI97"/>
  <c r="F37"/>
  <c i="1" r="BD55"/>
  <c i="2" r="BH97"/>
  <c r="F36"/>
  <c i="1" r="BC55"/>
  <c i="2" r="BG97"/>
  <c r="F35"/>
  <c i="1" r="BB55"/>
  <c i="2" r="BE97"/>
  <c r="J33"/>
  <c i="1" r="AV55"/>
  <c i="2" r="F33"/>
  <c i="1" r="AZ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F97"/>
  <c r="J34"/>
  <c i="1" r="AW55"/>
  <c i="2" r="F34"/>
  <c i="1" r="BA55"/>
  <c i="2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<sst xmlns="http://schemas.openxmlformats.org/spreadsheetml/2006/main">
  <si>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</si>
  <si>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</si>
  <si>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</si>
  <si>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</si>
  <si>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</si>
  <si>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{5d1e5e64-9f66-4a68-999b-7369099cf380}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</si>
  <si>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</si>
  <si>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</si>
  <si>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</si>
  <si>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</si>
  <si>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</si>
  <si>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</si>
  <si>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</si>
  <si>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N2792019c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</si>
  <si>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</si>
  <si>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</si>
  <si>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střešního pláště BD 6.května 98,99, Frenštát p. R.</t>
  </si>
  <si>
    <t>KSO:</t>
  </si>
  <si>
    <t/>
  </si>
  <si>
    <t>CC-CZ:</t>
  </si>
  <si>
    <t>Místo:</t>
  </si>
  <si>
    <t xml:space="preserve"> </t>
  </si>
  <si>
    <t>Datum:</t>
  </si>
  <si>
    <t>30. 5. 2019</t>
  </si>
  <si>
    <t>Zadavatel:</t>
  </si>
  <si>
    <t>IČ:</t>
  </si>
  <si>
    <t>00297852</t>
  </si>
  <si>
    <t>Město Frenštát p.R., Náměstí Míru 1, Frenštát p.R.</t>
  </si>
  <si>
    <t>DIČ:</t>
  </si>
  <si>
    <t>Uchazeč:</t>
  </si>
  <si>
    <t>Vyplň údaj</t>
  </si>
  <si>
    <t>Projektant:</t>
  </si>
  <si>
    <t>11174412</t>
  </si>
  <si>
    <t>Architektura &amp; interier, Šimůnek &amp; Partners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</si>
  <si>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</si>
  <si>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</si>
  <si>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</si>
  <si>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</si>
  <si>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</si>
  <si>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</si>
  <si>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</si>
  <si>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</si>
  <si>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</si>
  <si>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</si>
  <si>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</si>
  <si>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</si>
  <si>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</si>
  <si>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</si>
  <si>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</si>
  <si>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</si>
  <si>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</si>
  <si>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</si>
  <si>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</si>
  <si>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</si>
  <si>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</si>
  <si>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</si>
  <si>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</si>
  <si>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</si>
  <si>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</si>
  <si>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</si>
  <si>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</si>
  <si>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</si>
  <si>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</si>
  <si>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</si>
  <si>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</si>
  <si>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</si>
  <si>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</si>
  <si>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</si>
  <si>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</si>
  <si>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</si>
  <si>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</si>
  <si>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</si>
  <si>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</si>
  <si>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</si>
  <si>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</si>
  <si>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</si>
  <si>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</si>
  <si>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</si>
  <si>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 stavební řešení BD 6.května 98,99, Frenštát p.R.</t>
  </si>
  <si>
    <t>STA</t>
  </si>
  <si>
    <t>1</t>
  </si>
  <si>
    <t>{a8b75514-ce92-4fcf-8c88-21eca3ad8cc6}</t>
  </si>
  <si>
    <t>SO 02</t>
  </si>
  <si>
    <t>Hromsvod</t>
  </si>
  <si>
    <t>{b85a5fbe-813a-48c2-9de9-e177b3007167}</t>
  </si>
  <si>
    <t>KRYCÍ LIST SOUPISU PRACÍ</t>
  </si>
  <si>
    <t>Objekt:</t>
  </si>
  <si>
    <t>SO 01 - Architektonicko- stavební řešení BD 6.května 98,99, Frenštát p.R.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</si>
  <si>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</si>
  <si>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</si>
  <si>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</si>
  <si>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</si>
  <si>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</si>
  <si>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</si>
  <si>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</si>
  <si>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</si>
  <si>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</si>
  <si>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</si>
  <si>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</si>
  <si>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</si>
  <si>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</si>
  <si>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</si>
  <si>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</si>
  <si>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</si>
  <si>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</si>
  <si>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</si>
  <si>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</si>
  <si>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</si>
  <si>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</si>
  <si>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</si>
  <si>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</si>
  <si>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</si>
  <si>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</si>
  <si>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</si>
  <si>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</si>
  <si>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</si>
  <si>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</si>
  <si>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</si>
  <si>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</si>
  <si>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</si>
  <si>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</si>
  <si>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</si>
  <si>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</si>
  <si>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</si>
  <si>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</si>
  <si>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182303111</t>
  </si>
  <si>
    <t>Doplnění zeminy nebo substrátu na travnatých plochách tloušťky do 50 mm v rovině nebo na svahu do 1:5</t>
  </si>
  <si>
    <t>m2</t>
  </si>
  <si>
    <t>CS ÚRS 2018 02</t>
  </si>
  <si>
    <t>512</t>
  </si>
  <si>
    <t>2</t>
  </si>
  <si>
    <t>-401450608</t>
  </si>
  <si>
    <t>VV</t>
  </si>
  <si>
    <t>50</t>
  </si>
  <si>
    <t>Součet</t>
  </si>
  <si>
    <t>4</t>
  </si>
  <si>
    <t>M</t>
  </si>
  <si>
    <t>10371500</t>
  </si>
  <si>
    <t>substrát pro trávníky VL</t>
  </si>
  <si>
    <t>m3</t>
  </si>
  <si>
    <t>2125468383</t>
  </si>
  <si>
    <t>50*0,058 'Přepočtené koeficientem množství</t>
  </si>
  <si>
    <t>3</t>
  </si>
  <si>
    <t>185803111</t>
  </si>
  <si>
    <t>Ošetření trávníku jednorázové v rovině nebo na svahu do 1:5</t>
  </si>
  <si>
    <t>569906113</t>
  </si>
  <si>
    <t>6</t>
  </si>
  <si>
    <t>Úpravy povrchů, podlahy a osazování výplní</t>
  </si>
  <si>
    <t>622142001</t>
  </si>
  <si>
    <t>Potažení vnějších ploch pletivem v ploše nebo pruzích, na plném podkladu sklovláknitým vtlačením do tmelu stěn</t>
  </si>
  <si>
    <t>-1643941490</t>
  </si>
  <si>
    <t>půdorys střechy</t>
  </si>
  <si>
    <t>(0,6+0,6+6,65+0,6+0,6+1,4+6,7+0,6+0,6+1,45+30,1+0,6+0,75+11,75+11,75)*0,14</t>
  </si>
  <si>
    <t>9</t>
  </si>
  <si>
    <t>Ostatní konstrukce a práce, bourání</t>
  </si>
  <si>
    <t>5</t>
  </si>
  <si>
    <t>953921115</t>
  </si>
  <si>
    <t>Dlaždice betonové na sucho na ploché střechy kladené jednotlivě volně s mezerami např. pro schůdnost po měkké krytině, pro trvalé zatížení krytin, rozměru 500 x 500 mm</t>
  </si>
  <si>
    <t>kus</t>
  </si>
  <si>
    <t>-77927992</t>
  </si>
  <si>
    <t>991</t>
  </si>
  <si>
    <t>953921116</t>
  </si>
  <si>
    <t>Dlaždice betonové na sucho na ploché střechy kladené jednotlivě volně s mezerami např. pro schůdnost po měkké krytině, pro trvalé zatížení krytin, rozměru Příplatek k ceně -1115 za podkládané čtverce (s přesahem) z asfaltové lepenky</t>
  </si>
  <si>
    <t>1704168482</t>
  </si>
  <si>
    <t>7</t>
  </si>
  <si>
    <t>953961113</t>
  </si>
  <si>
    <t>Kotvy chemické s vyvrtáním otvoru do betonu, železobetonu nebo tvrdého kamene tmel, velikost M 12, hloubka 110 mm</t>
  </si>
  <si>
    <t>703734662</t>
  </si>
  <si>
    <t>126</t>
  </si>
  <si>
    <t>8</t>
  </si>
  <si>
    <t>953965122</t>
  </si>
  <si>
    <t>Kotvy chemické s vyvrtáním otvoru kotevní šrouby pro chemické kotvy, velikost M 12, délka 220 mm</t>
  </si>
  <si>
    <t>-893526777</t>
  </si>
  <si>
    <t>997</t>
  </si>
  <si>
    <t>Přesun sutě</t>
  </si>
  <si>
    <t>997013114</t>
  </si>
  <si>
    <t>Vnitrostaveništní doprava suti a vybouraných hmot vodorovně do 50 m svisle s použitím mechanizace pro budovy a haly výšky přes 12 do 15 m</t>
  </si>
  <si>
    <t>t</t>
  </si>
  <si>
    <t>-1412522999</t>
  </si>
  <si>
    <t>10</t>
  </si>
  <si>
    <t>997013501</t>
  </si>
  <si>
    <t>Odvoz suti a vybouraných hmot na skládku nebo meziskládku se složením, na vzdálenost do 1 km</t>
  </si>
  <si>
    <t>1385922316</t>
  </si>
  <si>
    <t>11</t>
  </si>
  <si>
    <t>997013509</t>
  </si>
  <si>
    <t>Odvoz suti a vybouraných hmot na skládku nebo meziskládku se složením, na vzdálenost Příplatek k ceně za každý další i započatý 1 km přes 1 km</t>
  </si>
  <si>
    <t>157798638</t>
  </si>
  <si>
    <t>0,92*14</t>
  </si>
  <si>
    <t>12</t>
  </si>
  <si>
    <t>997013831</t>
  </si>
  <si>
    <t>Poplatek za uložení stavebního odpadu na skládce (skládkovné) směsného stavebního a demoličního zatříděného do Katalogu odpadů pod kódem 170 904</t>
  </si>
  <si>
    <t>11029673</t>
  </si>
  <si>
    <t>998</t>
  </si>
  <si>
    <t>Přesun hmot</t>
  </si>
  <si>
    <t>13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</si>
  <si>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</si>
  <si>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</si>
  <si>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306861833</t>
  </si>
  <si>
    <t>PSV</t>
  </si>
  <si>
    <t>Práce a dodávky PSV</t>
  </si>
  <si>
    <t>712</t>
  </si>
  <si>
    <t>Povlakové krytiny</t>
  </si>
  <si>
    <t>14</t>
  </si>
  <si>
    <t>712300841</t>
  </si>
  <si>
    <t>Odstranění ze střech plochých do 10° mechu odškrabáním a očistěním s urovnáním povrchu</t>
  </si>
  <si>
    <t>16</t>
  </si>
  <si>
    <t>1548542232</t>
  </si>
  <si>
    <t>29,5*11,15</t>
  </si>
  <si>
    <t>6*0,15</t>
  </si>
  <si>
    <t>712361703</t>
  </si>
  <si>
    <t>Provedení povlakové krytiny střech plochých do 10° fólií přilepenou lepidlem v plné ploše</t>
  </si>
  <si>
    <t>-1243819234</t>
  </si>
  <si>
    <t>(30,1+11,75)*2*0,3</t>
  </si>
  <si>
    <t>283221</t>
  </si>
  <si>
    <t xml:space="preserve">střešní EPDM membrána  1,14 mm</t>
  </si>
  <si>
    <t>vlastní</t>
  </si>
  <si>
    <t>32</t>
  </si>
  <si>
    <t>-908865141</t>
  </si>
  <si>
    <t>354,94*1,15 'Přepočtené koeficientem množství</t>
  </si>
  <si>
    <t>17</t>
  </si>
  <si>
    <t>712391172</t>
  </si>
  <si>
    <t>Provedení povlakové krytiny střech plochých do 10° -ostatní práce provedení vrstvy textilní ochranné</t>
  </si>
  <si>
    <t>-1615963123</t>
  </si>
  <si>
    <t>550*0,6*0,6</t>
  </si>
  <si>
    <t>18</t>
  </si>
  <si>
    <t>69311068</t>
  </si>
  <si>
    <t>geotextilie netkaná PP 300g/m2</t>
  </si>
  <si>
    <t>844558369</t>
  </si>
  <si>
    <t>198*1,15 'Přepočtené koeficientem množství</t>
  </si>
  <si>
    <t>19</t>
  </si>
  <si>
    <t>712861703</t>
  </si>
  <si>
    <t>Provedení povlakové krytiny střech samostatným vytažením izolačního povlaku fólií na konstrukce převyšující úroveň střechy, přilepenou lepidlem v plné ploše</t>
  </si>
  <si>
    <t>2055408464</t>
  </si>
  <si>
    <t>(0,85+1,15)*2*0,42</t>
  </si>
  <si>
    <t>(1,1+1,3)*2*0,38*4</t>
  </si>
  <si>
    <t>(0,45+1,25)*2*0,85*4</t>
  </si>
  <si>
    <t>20</t>
  </si>
  <si>
    <t>283221a</t>
  </si>
  <si>
    <t>střešní EPDM membrána 1,14 mm</t>
  </si>
  <si>
    <t>lastní</t>
  </si>
  <si>
    <t>-960493677</t>
  </si>
  <si>
    <t>20,54*1,2 'Přepočtené koeficientem množství</t>
  </si>
  <si>
    <t>998712203</t>
  </si>
  <si>
    <t>Přesun hmot pro povlakové krytiny stanovený procentní sazbou (%) z ceny vodorovná dopravní vzdálenost do 50 m v objektech výšky přes 12 do 24 m</t>
  </si>
  <si>
    <t>%</t>
  </si>
  <si>
    <t>-1524235657</t>
  </si>
  <si>
    <t>713</t>
  </si>
  <si>
    <t>Izolace tepelné</t>
  </si>
  <si>
    <t>22</t>
  </si>
  <si>
    <t>713131141</t>
  </si>
  <si>
    <t>Montáž tepelné izolace stěn rohožemi, pásy, deskami, dílci, bloky (izolační materiál ve specifikaci) lepením celoplošně</t>
  </si>
  <si>
    <t>1677464933</t>
  </si>
  <si>
    <t>23</t>
  </si>
  <si>
    <t>28375935</t>
  </si>
  <si>
    <t>deska EPS 70 fasádní λ=0,039 tl 150mm</t>
  </si>
  <si>
    <t>994150099</t>
  </si>
  <si>
    <t>10,47*1,02 'Přepočtené koeficientem množství</t>
  </si>
  <si>
    <t>24</t>
  </si>
  <si>
    <t>713141136</t>
  </si>
  <si>
    <t>Montáž tepelné izolace střech plochých rohožemi, pásy, deskami, dílci, bloky (izolační materiál ve specifikaci) přilepenými za studena nízkoexpanzní (PUR) pěnou</t>
  </si>
  <si>
    <t>172666863</t>
  </si>
  <si>
    <t>(29,5*11,15)*2</t>
  </si>
  <si>
    <t>(6*0,15)*2</t>
  </si>
  <si>
    <t>25</t>
  </si>
  <si>
    <t>28375914</t>
  </si>
  <si>
    <t>deska EPS 150 pro trvalé zatížení v tlaku (max. 3000 kg/m2) tl 100mm</t>
  </si>
  <si>
    <t>2137490502</t>
  </si>
  <si>
    <t>659,65*1,02 'Přepočtené koeficientem množství</t>
  </si>
  <si>
    <t>26</t>
  </si>
  <si>
    <t>998713203</t>
  </si>
  <si>
    <t>Přesun hmot pro izolace tepelné stanovený procentní sazbou (%) z ceny vodorovná dopravní vzdálenost do 50 m v objektech výšky přes 12 do 24 m</t>
  </si>
  <si>
    <t>-2131852420</t>
  </si>
  <si>
    <t>721</t>
  </si>
  <si>
    <t>Zdravotechnika - vnitřní kanalizace</t>
  </si>
  <si>
    <t>27</t>
  </si>
  <si>
    <t>721210822</t>
  </si>
  <si>
    <t>Demontáž kanalizačního příslušenství střešních vtoků DN 100</t>
  </si>
  <si>
    <t>-1891478077</t>
  </si>
  <si>
    <t>28</t>
  </si>
  <si>
    <t>721233112</t>
  </si>
  <si>
    <t>Střešní vtoky (vpusti) polypropylenové (PP) pro ploché střechy s odtokem svislým DN 110</t>
  </si>
  <si>
    <t>904699038</t>
  </si>
  <si>
    <t>29</t>
  </si>
  <si>
    <t>998721203</t>
  </si>
  <si>
    <t>Přesun hmot pro vnitřní kanalizace stanovený procentní sazbou (%) z ceny vodorovná dopravní vzdálenost do 50 m v objektech výšky přes 12 do 24 m</t>
  </si>
  <si>
    <t>1137182570</t>
  </si>
  <si>
    <t>762</t>
  </si>
  <si>
    <t>Konstrukce tesařské</t>
  </si>
  <si>
    <t>30</t>
  </si>
  <si>
    <t>762083122</t>
  </si>
  <si>
    <t>Práce společné pro tesařské konstrukce impregnace řeziva máčením proti dřevokaznému hmyzu, houbám a plísním, třída ohrožení 3 a 4 (dřevo v exteriéru)</t>
  </si>
  <si>
    <t>-1500256620</t>
  </si>
  <si>
    <t>(0,6+6,65+0,6+1,4+6,7+0,6+1,45+30,1+11,15)*0,07*0,15</t>
  </si>
  <si>
    <t>31</t>
  </si>
  <si>
    <t>762332141</t>
  </si>
  <si>
    <t>Montáž vázaných konstrukcí krovů střech pultových, sedlových, valbových, stanových čtvercového nebo obdélníkového půdorysu, z řeziva hraněného s použitím ocelových spojek (spojky ve specifikaci), průřezové plochy do 120 cm2</t>
  </si>
  <si>
    <t>m</t>
  </si>
  <si>
    <t>959024540</t>
  </si>
  <si>
    <t>0,6+6,65+0,6+1,4+6,7+0,6+1,45+30,1+11,15</t>
  </si>
  <si>
    <t>60512125</t>
  </si>
  <si>
    <t>hranol stavební řezivo průřezu do 120cm2 do dl 6m</t>
  </si>
  <si>
    <t>818370303</t>
  </si>
  <si>
    <t>33</t>
  </si>
  <si>
    <t>762361312</t>
  </si>
  <si>
    <t>Konstrukční vrstva pod klempířské prvky pro oplechování horních ploch zdí a nadezdívek (atik) z desek dřevoštěpkových šroubovaných do podkladu, tloušťky desky 22 mm</t>
  </si>
  <si>
    <t>1841264194</t>
  </si>
  <si>
    <t>(0,6+6,65+0,6+1,4+6+6,7+0,6+1,45+6,1+30,1+11,75+11,75)*0,3</t>
  </si>
  <si>
    <t>(0,6+0,6+0,6+0,6+0,75)*0,15</t>
  </si>
  <si>
    <t>34</t>
  </si>
  <si>
    <t>998762203</t>
  </si>
  <si>
    <t>Přesun hmot pro konstrukce tesařské stanovený procentní sazbou (%) z ceny vodorovná dopravní vzdálenost do 50 m v objektech výšky přes 12 do 24 m</t>
  </si>
  <si>
    <t>-353685373</t>
  </si>
  <si>
    <t>764</t>
  </si>
  <si>
    <t>Konstrukce klempířské</t>
  </si>
  <si>
    <t>35</t>
  </si>
  <si>
    <t>764002841</t>
  </si>
  <si>
    <t>Demontáž klempířských konstrukcí oplechování horních ploch zdí a nadezdívek do suti</t>
  </si>
  <si>
    <t>2039807322</t>
  </si>
  <si>
    <t>(0,6+6,65+0,6+1,4+6+6,7+0,6+1,45+6,1+30,1+11,75+11,75)</t>
  </si>
  <si>
    <t>(0,6+0,6+0,6+0,6+0,75)</t>
  </si>
  <si>
    <t>36</t>
  </si>
  <si>
    <t>764002871</t>
  </si>
  <si>
    <t>Demontáž klempířských konstrukcí lemování zdí do suti</t>
  </si>
  <si>
    <t>363864771</t>
  </si>
  <si>
    <t>(0,85+1,15)*2</t>
  </si>
  <si>
    <t>(1,1+1,3)*2*4</t>
  </si>
  <si>
    <t>(0,45+1,25)*2*4</t>
  </si>
  <si>
    <t>37</t>
  </si>
  <si>
    <t>764011623</t>
  </si>
  <si>
    <t>Dilatační lišta z pozinkovaného plechu s povrchovou úpravou připojovací, včetně tmelení rš 150 mm</t>
  </si>
  <si>
    <t>-950139024</t>
  </si>
  <si>
    <t>38</t>
  </si>
  <si>
    <t>764212634</t>
  </si>
  <si>
    <t>Oplechování střešních prvků z pozinkovaného plechu s povrchovou úpravou štítu závětrnou lištou rš 330 mm</t>
  </si>
  <si>
    <t>1434492920</t>
  </si>
  <si>
    <t>polystyren</t>
  </si>
  <si>
    <t>(0,6+0,15+6,65+0,15+0,6+0,15+1,4+6,7+0,15+0,6+0,15+1,45+30,1+11,75+0,15+0,15+0,15+0,15+0,15)</t>
  </si>
  <si>
    <t>39</t>
  </si>
  <si>
    <t>764215605</t>
  </si>
  <si>
    <t>Oplechování horních ploch zdí a nadezdívek (atik) z pozinkovaného plechu s povrchovou úpravou celoplošně lepené rš 400 mm</t>
  </si>
  <si>
    <t>1705190083</t>
  </si>
  <si>
    <t>(6,65+1,4+6+6,7+1,45+6,1+30,1+11,75+11,75)</t>
  </si>
  <si>
    <t>40</t>
  </si>
  <si>
    <t>764215607</t>
  </si>
  <si>
    <t>Oplechování horních ploch zdí a nadezdívek (atik) z pozinkovaného plechu s povrchovou úpravou celoplošně lepené rš 670 mm</t>
  </si>
  <si>
    <t>998921351</t>
  </si>
  <si>
    <t>41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</si>
  <si>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</si>
  <si>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</si>
  <si>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-1676034827</t>
  </si>
  <si>
    <t>42</t>
  </si>
  <si>
    <t>998764203</t>
  </si>
  <si>
    <t>Přesun hmot pro konstrukce klempířské stanovený procentní sazbou (%) z ceny vodorovná dopravní vzdálenost do 50 m v objektech výšky přes 12 do 24 m</t>
  </si>
  <si>
    <t>-1852090237</t>
  </si>
  <si>
    <t>765</t>
  </si>
  <si>
    <t>Krytina skládaná</t>
  </si>
  <si>
    <t>43</t>
  </si>
  <si>
    <t>765192001</t>
  </si>
  <si>
    <t>Nouzové zakrytí střechy plachtou</t>
  </si>
  <si>
    <t>1868430944</t>
  </si>
  <si>
    <t>(0,6+6,65+0,6+1,4+6+6,7+0,6+1,45+6,1+30,1+11,75+11,75)*1,2</t>
  </si>
  <si>
    <t>(0,6+0,6+0,6+0,6+0,75)*1,2</t>
  </si>
  <si>
    <t>44</t>
  </si>
  <si>
    <t>998765203</t>
  </si>
  <si>
    <t>Přesun hmot pro krytiny skládané stanovený procentní sazbou (%) z ceny vodorovná dopravní vzdálenost do 50 m v objektech výšky přes 12 do 24 m</t>
  </si>
  <si>
    <t>-1436642518</t>
  </si>
  <si>
    <t>OST</t>
  </si>
  <si>
    <t>Ostatní</t>
  </si>
  <si>
    <t>45</t>
  </si>
  <si>
    <t>OST 01</t>
  </si>
  <si>
    <t>Autojeřáb pro přesun materiálů na střechu</t>
  </si>
  <si>
    <t>kpl</t>
  </si>
  <si>
    <t>-2121206339</t>
  </si>
  <si>
    <t>46</t>
  </si>
  <si>
    <t>OST 02</t>
  </si>
  <si>
    <t>Zajištění BOZP a koordinace stavby</t>
  </si>
  <si>
    <t>1217387725</t>
  </si>
  <si>
    <t>VRN</t>
  </si>
  <si>
    <t>Vedlejší rozpočtové náklady</t>
  </si>
  <si>
    <t>47</t>
  </si>
  <si>
    <t>VRN 01</t>
  </si>
  <si>
    <t>Zařízení staveniště</t>
  </si>
  <si>
    <t>1113384858</t>
  </si>
  <si>
    <t>48</t>
  </si>
  <si>
    <t>VRN 02</t>
  </si>
  <si>
    <t>Provoz investora</t>
  </si>
  <si>
    <t>252694957</t>
  </si>
  <si>
    <t>SO 02 - Hromsvod</t>
  </si>
  <si>
    <t xml:space="preserve">    749 - Elektromontáže - ostatní práce a konstrukce</t>
  </si>
  <si>
    <t>749</t>
  </si>
  <si>
    <t>Elektromontáže - ostatní práce a konstrukce</t>
  </si>
  <si>
    <t>749001</t>
  </si>
  <si>
    <t>Demontáž starého hromosvodového vedení, montáž nového hromosvodového vedení - viz samostatný výkaz výměr</t>
  </si>
  <si>
    <t>-835772410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</si>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</sst>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4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N2792019c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15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střešního pláště BD 6.května 98,99, Frenštát p. R.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30. 5. 2019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7.9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Frenštát p.R., Náměstí Míru 1, Frenštát p.R.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Architektura &amp; interier, Šimůnek &amp; Partners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18</v>
      </c>
    </row>
    <row r="55" s="7" customFormat="1" ht="27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Architektonicko-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01 - Architektonicko- ...'!P94</f>
        <v>0</v>
      </c>
      <c r="AV55" s="121">
        <f>'SO 01 - Architektonicko- ...'!J33</f>
        <v>0</v>
      </c>
      <c r="AW55" s="121">
        <f>'SO 01 - Architektonicko- ...'!J34</f>
        <v>0</v>
      </c>
      <c r="AX55" s="121">
        <f>'SO 01 - Architektonicko- ...'!J35</f>
        <v>0</v>
      </c>
      <c r="AY55" s="121">
        <f>'SO 01 - Architektonicko- ...'!J36</f>
        <v>0</v>
      </c>
      <c r="AZ55" s="121">
        <f>'SO 01 - Architektonicko- ...'!F33</f>
        <v>0</v>
      </c>
      <c r="BA55" s="121">
        <f>'SO 01 - Architektonicko- ...'!F34</f>
        <v>0</v>
      </c>
      <c r="BB55" s="121">
        <f>'SO 01 - Architektonicko- ...'!F35</f>
        <v>0</v>
      </c>
      <c r="BC55" s="121">
        <f>'SO 01 - Architektonicko- ...'!F36</f>
        <v>0</v>
      </c>
      <c r="BD55" s="123">
        <f>'SO 01 - Architektonicko-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18</v>
      </c>
      <c r="CM55" s="124" t="s">
        <v>80</v>
      </c>
    </row>
    <row r="56" s="7" customFormat="1" ht="16.5" customHeight="1">
      <c r="A56" s="112" t="s">
        <v>76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Hromsvod'!J30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5">
        <v>0</v>
      </c>
      <c r="AT56" s="126">
        <f>ROUND(SUM(AV56:AW56),2)</f>
        <v>0</v>
      </c>
      <c r="AU56" s="127">
        <f>'SO 02 - Hromsvod'!P81</f>
        <v>0</v>
      </c>
      <c r="AV56" s="126">
        <f>'SO 02 - Hromsvod'!J33</f>
        <v>0</v>
      </c>
      <c r="AW56" s="126">
        <f>'SO 02 - Hromsvod'!J34</f>
        <v>0</v>
      </c>
      <c r="AX56" s="126">
        <f>'SO 02 - Hromsvod'!J35</f>
        <v>0</v>
      </c>
      <c r="AY56" s="126">
        <f>'SO 02 - Hromsvod'!J36</f>
        <v>0</v>
      </c>
      <c r="AZ56" s="126">
        <f>'SO 02 - Hromsvod'!F33</f>
        <v>0</v>
      </c>
      <c r="BA56" s="126">
        <f>'SO 02 - Hromsvod'!F34</f>
        <v>0</v>
      </c>
      <c r="BB56" s="126">
        <f>'SO 02 - Hromsvod'!F35</f>
        <v>0</v>
      </c>
      <c r="BC56" s="126">
        <f>'SO 02 - Hromsvod'!F36</f>
        <v>0</v>
      </c>
      <c r="BD56" s="128">
        <f>'SO 02 - Hromsvod'!F37</f>
        <v>0</v>
      </c>
      <c r="BE56" s="7"/>
      <c r="BT56" s="124" t="s">
        <v>80</v>
      </c>
      <c r="BV56" s="124" t="s">
        <v>74</v>
      </c>
      <c r="BW56" s="124" t="s">
        <v>84</v>
      </c>
      <c r="BX56" s="124" t="s">
        <v>5</v>
      </c>
      <c r="CL56" s="124" t="s">
        <v>18</v>
      </c>
      <c r="CM56" s="124" t="s">
        <v>80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ObeLJBhOOXFKBU4zNgSPOnys4x5fgmjiN0JyVvGGNu8WFVObrBfDIjcuYiFXmCjhkLyQL6Rn+97DVkFs6BtEXg==" hashValue="Bahsx0KUZCMKNlQxxCNcYI8lcwupNrWd1/Iqtnl7V4df2r4yP37MEbX+aLbzVdDLo1sKBe2gm6LkM+W+OJ52NQ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 01 - Architektonicko- ...'!C2" display="/"/>
    <hyperlink ref="A56" location="'SO 02 - Hromsv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80</v>
      </c>
    </row>
    <row r="4" s="1" customFormat="1" ht="24.96" customHeight="1">
      <c r="B4" s="21"/>
      <c r="D4" s="133" t="s">
        <v>85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15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BD 6.května 98,99, Frenštát p. 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17</v>
      </c>
      <c r="E11" s="39"/>
      <c r="F11" s="140" t="s">
        <v>18</v>
      </c>
      <c r="G11" s="39"/>
      <c r="H11" s="39"/>
      <c r="I11" s="141" t="s">
        <v>19</v>
      </c>
      <c r="J11" s="140" t="s">
        <v>18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20</v>
      </c>
      <c r="E12" s="39"/>
      <c r="F12" s="140" t="s">
        <v>21</v>
      </c>
      <c r="G12" s="39"/>
      <c r="H12" s="39"/>
      <c r="I12" s="141" t="s">
        <v>22</v>
      </c>
      <c r="J12" s="142" t="str">
        <f>'Rekapitulace stavby'!AN8</f>
        <v>30. 5. 2019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24</v>
      </c>
      <c r="E14" s="39"/>
      <c r="F14" s="39"/>
      <c r="G14" s="39"/>
      <c r="H14" s="39"/>
      <c r="I14" s="141" t="s">
        <v>25</v>
      </c>
      <c r="J14" s="140" t="s">
        <v>26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18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25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18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25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ROUND((SUM(BE94:BE280)),  2)</f>
        <v>0</v>
      </c>
      <c r="G33" s="39"/>
      <c r="H33" s="39"/>
      <c r="I33" s="156">
        <v>0.20999999999999999</v>
      </c>
      <c r="J33" s="155">
        <f>ROUND(((SUM(BE94:BE280))*I33),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ROUND((SUM(BF94:BF280)),  2)</f>
        <v>0</v>
      </c>
      <c r="G34" s="39"/>
      <c r="H34" s="39"/>
      <c r="I34" s="156">
        <v>0.14999999999999999</v>
      </c>
      <c r="J34" s="155">
        <f>ROUND(((SUM(BF94:BF280))*I34),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ROUND((SUM(BG94:BG280)),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ROUND((SUM(BH94:BH280)),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ROUND((SUM(BI94:BI280)),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BD 6.května 98,99, Frenštát p. 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Architektonicko- stavební řešení BD 6.května 98,99, Frenštát p.R.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141" t="s">
        <v>22</v>
      </c>
      <c r="J52" s="73" t="str">
        <f>IF(J12="","",J12)</f>
        <v>30. 5. 2019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3.05" customHeight="1">
      <c r="A54" s="39"/>
      <c r="B54" s="40"/>
      <c r="C54" s="33" t="s">
        <v>24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31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89</v>
      </c>
      <c r="D57" s="173"/>
      <c r="E57" s="173"/>
      <c r="F57" s="173"/>
      <c r="G57" s="173"/>
      <c r="H57" s="173"/>
      <c r="I57" s="174"/>
      <c r="J57" s="175" t="s">
        <v>90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77"/>
      <c r="C60" s="178"/>
      <c r="D60" s="179" t="s">
        <v>92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93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94</v>
      </c>
      <c r="E62" s="187"/>
      <c r="F62" s="187"/>
      <c r="G62" s="187"/>
      <c r="H62" s="187"/>
      <c r="I62" s="188"/>
      <c r="J62" s="189">
        <f>J107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95</v>
      </c>
      <c r="E63" s="187"/>
      <c r="F63" s="187"/>
      <c r="G63" s="187"/>
      <c r="H63" s="187"/>
      <c r="I63" s="188"/>
      <c r="J63" s="189">
        <f>J112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96</v>
      </c>
      <c r="E64" s="187"/>
      <c r="F64" s="187"/>
      <c r="G64" s="187"/>
      <c r="H64" s="187"/>
      <c r="I64" s="188"/>
      <c r="J64" s="189">
        <f>J127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97</v>
      </c>
      <c r="E65" s="187"/>
      <c r="F65" s="187"/>
      <c r="G65" s="187"/>
      <c r="H65" s="187"/>
      <c r="I65" s="188"/>
      <c r="J65" s="189">
        <f>J134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98</v>
      </c>
      <c r="E66" s="180"/>
      <c r="F66" s="180"/>
      <c r="G66" s="180"/>
      <c r="H66" s="180"/>
      <c r="I66" s="181"/>
      <c r="J66" s="182">
        <f>J136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99</v>
      </c>
      <c r="E67" s="187"/>
      <c r="F67" s="187"/>
      <c r="G67" s="187"/>
      <c r="H67" s="187"/>
      <c r="I67" s="188"/>
      <c r="J67" s="189">
        <f>J137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100</v>
      </c>
      <c r="E68" s="187"/>
      <c r="F68" s="187"/>
      <c r="G68" s="187"/>
      <c r="H68" s="187"/>
      <c r="I68" s="188"/>
      <c r="J68" s="189">
        <f>J179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101</v>
      </c>
      <c r="E69" s="187"/>
      <c r="F69" s="187"/>
      <c r="G69" s="187"/>
      <c r="H69" s="187"/>
      <c r="I69" s="188"/>
      <c r="J69" s="189">
        <f>J201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102</v>
      </c>
      <c r="E70" s="187"/>
      <c r="F70" s="187"/>
      <c r="G70" s="187"/>
      <c r="H70" s="187"/>
      <c r="I70" s="188"/>
      <c r="J70" s="189">
        <f>J211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103</v>
      </c>
      <c r="E71" s="187"/>
      <c r="F71" s="187"/>
      <c r="G71" s="187"/>
      <c r="H71" s="187"/>
      <c r="I71" s="188"/>
      <c r="J71" s="189">
        <f>J233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104</v>
      </c>
      <c r="E72" s="187"/>
      <c r="F72" s="187"/>
      <c r="G72" s="187"/>
      <c r="H72" s="187"/>
      <c r="I72" s="188"/>
      <c r="J72" s="189">
        <f>J268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105</v>
      </c>
      <c r="E73" s="180"/>
      <c r="F73" s="180"/>
      <c r="G73" s="180"/>
      <c r="H73" s="180"/>
      <c r="I73" s="181"/>
      <c r="J73" s="182">
        <f>J275</f>
        <v>0</v>
      </c>
      <c r="K73" s="178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7"/>
      <c r="C74" s="178"/>
      <c r="D74" s="179" t="s">
        <v>106</v>
      </c>
      <c r="E74" s="180"/>
      <c r="F74" s="180"/>
      <c r="G74" s="180"/>
      <c r="H74" s="180"/>
      <c r="I74" s="181"/>
      <c r="J74" s="182">
        <f>J278</f>
        <v>0</v>
      </c>
      <c r="K74" s="178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107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15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Rekonstrukce střešního pláště BD 6.května 98,99, Frenštát p. R.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86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 01 - Architektonicko- stavební řešení BD 6.května 98,99, Frenštát p.R.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 xml:space="preserve"> </v>
      </c>
      <c r="G88" s="41"/>
      <c r="H88" s="41"/>
      <c r="I88" s="141" t="s">
        <v>22</v>
      </c>
      <c r="J88" s="73" t="str">
        <f>IF(J12="","",J12)</f>
        <v>30. 5. 2019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3.05" customHeight="1">
      <c r="A90" s="39"/>
      <c r="B90" s="40"/>
      <c r="C90" s="33" t="s">
        <v>24</v>
      </c>
      <c r="D90" s="41"/>
      <c r="E90" s="41"/>
      <c r="F90" s="28" t="str">
        <f>E15</f>
        <v>Město Frenštát p.R., Náměstí Míru 1, Frenštát p.R.</v>
      </c>
      <c r="G90" s="41"/>
      <c r="H90" s="41"/>
      <c r="I90" s="141" t="s">
        <v>31</v>
      </c>
      <c r="J90" s="37" t="str">
        <f>E21</f>
        <v>Architektura &amp; interier, Šimůnek &amp; Partners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35</v>
      </c>
      <c r="J91" s="37" t="str">
        <f>E24</f>
        <v xml:space="preserve"> 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108</v>
      </c>
      <c r="D93" s="194" t="s">
        <v>57</v>
      </c>
      <c r="E93" s="194" t="s">
        <v>53</v>
      </c>
      <c r="F93" s="194" t="s">
        <v>54</v>
      </c>
      <c r="G93" s="194" t="s">
        <v>109</v>
      </c>
      <c r="H93" s="194" t="s">
        <v>110</v>
      </c>
      <c r="I93" s="195" t="s">
        <v>111</v>
      </c>
      <c r="J93" s="194" t="s">
        <v>90</v>
      </c>
      <c r="K93" s="196" t="s">
        <v>112</v>
      </c>
      <c r="L93" s="197"/>
      <c r="M93" s="93" t="s">
        <v>18</v>
      </c>
      <c r="N93" s="94" t="s">
        <v>42</v>
      </c>
      <c r="O93" s="94" t="s">
        <v>113</v>
      </c>
      <c r="P93" s="94" t="s">
        <v>114</v>
      </c>
      <c r="Q93" s="94" t="s">
        <v>115</v>
      </c>
      <c r="R93" s="94" t="s">
        <v>116</v>
      </c>
      <c r="S93" s="94" t="s">
        <v>117</v>
      </c>
      <c r="T93" s="95" t="s">
        <v>118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119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P95+P136+P275+P278</f>
        <v>0</v>
      </c>
      <c r="Q94" s="97"/>
      <c r="R94" s="200">
        <f>R95+R136+R275+R278</f>
        <v>38.548208900000006</v>
      </c>
      <c r="S94" s="97"/>
      <c r="T94" s="201">
        <f>T95+T136+T275+T278</f>
        <v>0.92404350000000002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91</v>
      </c>
      <c r="BK94" s="202">
        <f>BK95+BK136+BK275+BK278</f>
        <v>0</v>
      </c>
    </row>
    <row r="95" s="12" customFormat="1" ht="25.92" customHeight="1">
      <c r="A95" s="12"/>
      <c r="B95" s="203"/>
      <c r="C95" s="204"/>
      <c r="D95" s="205" t="s">
        <v>71</v>
      </c>
      <c r="E95" s="206" t="s">
        <v>120</v>
      </c>
      <c r="F95" s="206" t="s">
        <v>121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P96+P107+P112+P127+P134</f>
        <v>0</v>
      </c>
      <c r="Q95" s="211"/>
      <c r="R95" s="212">
        <f>R96+R107+R112+R127+R134</f>
        <v>33.803058600000007</v>
      </c>
      <c r="S95" s="211"/>
      <c r="T95" s="213">
        <f>T96+T107+T112+T127+T134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80</v>
      </c>
      <c r="AT95" s="215" t="s">
        <v>71</v>
      </c>
      <c r="AU95" s="215" t="s">
        <v>72</v>
      </c>
      <c r="AY95" s="214" t="s">
        <v>122</v>
      </c>
      <c r="BK95" s="216">
        <f>BK96+BK107+BK112+BK127+BK134</f>
        <v>0</v>
      </c>
    </row>
    <row r="96" s="12" customFormat="1" ht="22.8" customHeight="1">
      <c r="A96" s="12"/>
      <c r="B96" s="203"/>
      <c r="C96" s="204"/>
      <c r="D96" s="205" t="s">
        <v>71</v>
      </c>
      <c r="E96" s="217" t="s">
        <v>80</v>
      </c>
      <c r="F96" s="217" t="s">
        <v>123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SUM(P97:P106)</f>
        <v>0</v>
      </c>
      <c r="Q96" s="211"/>
      <c r="R96" s="212">
        <f>SUM(R97:R106)</f>
        <v>0.60899999999999999</v>
      </c>
      <c r="S96" s="211"/>
      <c r="T96" s="213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80</v>
      </c>
      <c r="AT96" s="215" t="s">
        <v>71</v>
      </c>
      <c r="AU96" s="215" t="s">
        <v>80</v>
      </c>
      <c r="AY96" s="214" t="s">
        <v>122</v>
      </c>
      <c r="BK96" s="216">
        <f>SUM(BK97:BK106)</f>
        <v>0</v>
      </c>
    </row>
    <row r="97" s="2" customFormat="1" ht="16.5" customHeight="1">
      <c r="A97" s="39"/>
      <c r="B97" s="40"/>
      <c r="C97" s="219" t="s">
        <v>80</v>
      </c>
      <c r="D97" s="219" t="s">
        <v>124</v>
      </c>
      <c r="E97" s="220" t="s">
        <v>125</v>
      </c>
      <c r="F97" s="221" t="s">
        <v>126</v>
      </c>
      <c r="G97" s="222" t="s">
        <v>127</v>
      </c>
      <c r="H97" s="223">
        <v>50</v>
      </c>
      <c r="I97" s="224"/>
      <c r="J97" s="223">
        <f>ROUND(I97*H97,2)</f>
        <v>0</v>
      </c>
      <c r="K97" s="221" t="s">
        <v>128</v>
      </c>
      <c r="L97" s="45"/>
      <c r="M97" s="225" t="s">
        <v>18</v>
      </c>
      <c r="N97" s="226" t="s">
        <v>44</v>
      </c>
      <c r="O97" s="85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9" t="s">
        <v>129</v>
      </c>
      <c r="AT97" s="229" t="s">
        <v>124</v>
      </c>
      <c r="AU97" s="229" t="s">
        <v>130</v>
      </c>
      <c r="AY97" s="18" t="s">
        <v>122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8" t="s">
        <v>130</v>
      </c>
      <c r="BK97" s="230">
        <f>ROUND(I97*H97,2)</f>
        <v>0</v>
      </c>
      <c r="BL97" s="18" t="s">
        <v>129</v>
      </c>
      <c r="BM97" s="229" t="s">
        <v>131</v>
      </c>
    </row>
    <row r="98" s="13" customFormat="1">
      <c r="A98" s="13"/>
      <c r="B98" s="231"/>
      <c r="C98" s="232"/>
      <c r="D98" s="233" t="s">
        <v>132</v>
      </c>
      <c r="E98" s="234" t="s">
        <v>18</v>
      </c>
      <c r="F98" s="235" t="s">
        <v>133</v>
      </c>
      <c r="G98" s="232"/>
      <c r="H98" s="236">
        <v>50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132</v>
      </c>
      <c r="AU98" s="242" t="s">
        <v>130</v>
      </c>
      <c r="AV98" s="13" t="s">
        <v>130</v>
      </c>
      <c r="AW98" s="13" t="s">
        <v>34</v>
      </c>
      <c r="AX98" s="13" t="s">
        <v>72</v>
      </c>
      <c r="AY98" s="242" t="s">
        <v>122</v>
      </c>
    </row>
    <row r="99" s="14" customFormat="1">
      <c r="A99" s="14"/>
      <c r="B99" s="243"/>
      <c r="C99" s="244"/>
      <c r="D99" s="233" t="s">
        <v>132</v>
      </c>
      <c r="E99" s="245" t="s">
        <v>18</v>
      </c>
      <c r="F99" s="246" t="s">
        <v>134</v>
      </c>
      <c r="G99" s="244"/>
      <c r="H99" s="247">
        <v>50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132</v>
      </c>
      <c r="AU99" s="253" t="s">
        <v>130</v>
      </c>
      <c r="AV99" s="14" t="s">
        <v>135</v>
      </c>
      <c r="AW99" s="14" t="s">
        <v>34</v>
      </c>
      <c r="AX99" s="14" t="s">
        <v>80</v>
      </c>
      <c r="AY99" s="253" t="s">
        <v>122</v>
      </c>
    </row>
    <row r="100" s="2" customFormat="1" ht="16.5" customHeight="1">
      <c r="A100" s="39"/>
      <c r="B100" s="40"/>
      <c r="C100" s="254" t="s">
        <v>130</v>
      </c>
      <c r="D100" s="254" t="s">
        <v>136</v>
      </c>
      <c r="E100" s="255" t="s">
        <v>137</v>
      </c>
      <c r="F100" s="256" t="s">
        <v>138</v>
      </c>
      <c r="G100" s="257" t="s">
        <v>139</v>
      </c>
      <c r="H100" s="258">
        <v>2.8999999999999999</v>
      </c>
      <c r="I100" s="259"/>
      <c r="J100" s="258">
        <f>ROUND(I100*H100,2)</f>
        <v>0</v>
      </c>
      <c r="K100" s="256" t="s">
        <v>128</v>
      </c>
      <c r="L100" s="260"/>
      <c r="M100" s="261" t="s">
        <v>18</v>
      </c>
      <c r="N100" s="262" t="s">
        <v>44</v>
      </c>
      <c r="O100" s="85"/>
      <c r="P100" s="227">
        <f>O100*H100</f>
        <v>0</v>
      </c>
      <c r="Q100" s="227">
        <v>0.20999999999999999</v>
      </c>
      <c r="R100" s="227">
        <f>Q100*H100</f>
        <v>0.60899999999999999</v>
      </c>
      <c r="S100" s="227">
        <v>0</v>
      </c>
      <c r="T100" s="22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9" t="s">
        <v>129</v>
      </c>
      <c r="AT100" s="229" t="s">
        <v>136</v>
      </c>
      <c r="AU100" s="229" t="s">
        <v>130</v>
      </c>
      <c r="AY100" s="18" t="s">
        <v>122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8" t="s">
        <v>130</v>
      </c>
      <c r="BK100" s="230">
        <f>ROUND(I100*H100,2)</f>
        <v>0</v>
      </c>
      <c r="BL100" s="18" t="s">
        <v>129</v>
      </c>
      <c r="BM100" s="229" t="s">
        <v>140</v>
      </c>
    </row>
    <row r="101" s="13" customFormat="1">
      <c r="A101" s="13"/>
      <c r="B101" s="231"/>
      <c r="C101" s="232"/>
      <c r="D101" s="233" t="s">
        <v>132</v>
      </c>
      <c r="E101" s="234" t="s">
        <v>18</v>
      </c>
      <c r="F101" s="235" t="s">
        <v>133</v>
      </c>
      <c r="G101" s="232"/>
      <c r="H101" s="236">
        <v>50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132</v>
      </c>
      <c r="AU101" s="242" t="s">
        <v>130</v>
      </c>
      <c r="AV101" s="13" t="s">
        <v>130</v>
      </c>
      <c r="AW101" s="13" t="s">
        <v>34</v>
      </c>
      <c r="AX101" s="13" t="s">
        <v>72</v>
      </c>
      <c r="AY101" s="242" t="s">
        <v>122</v>
      </c>
    </row>
    <row r="102" s="14" customFormat="1">
      <c r="A102" s="14"/>
      <c r="B102" s="243"/>
      <c r="C102" s="244"/>
      <c r="D102" s="233" t="s">
        <v>132</v>
      </c>
      <c r="E102" s="245" t="s">
        <v>18</v>
      </c>
      <c r="F102" s="246" t="s">
        <v>134</v>
      </c>
      <c r="G102" s="244"/>
      <c r="H102" s="247">
        <v>50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132</v>
      </c>
      <c r="AU102" s="253" t="s">
        <v>130</v>
      </c>
      <c r="AV102" s="14" t="s">
        <v>135</v>
      </c>
      <c r="AW102" s="14" t="s">
        <v>34</v>
      </c>
      <c r="AX102" s="14" t="s">
        <v>80</v>
      </c>
      <c r="AY102" s="253" t="s">
        <v>122</v>
      </c>
    </row>
    <row r="103" s="13" customFormat="1">
      <c r="A103" s="13"/>
      <c r="B103" s="231"/>
      <c r="C103" s="232"/>
      <c r="D103" s="233" t="s">
        <v>132</v>
      </c>
      <c r="E103" s="232"/>
      <c r="F103" s="235" t="s">
        <v>141</v>
      </c>
      <c r="G103" s="232"/>
      <c r="H103" s="236">
        <v>2.8999999999999999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132</v>
      </c>
      <c r="AU103" s="242" t="s">
        <v>130</v>
      </c>
      <c r="AV103" s="13" t="s">
        <v>130</v>
      </c>
      <c r="AW103" s="13" t="s">
        <v>4</v>
      </c>
      <c r="AX103" s="13" t="s">
        <v>80</v>
      </c>
      <c r="AY103" s="242" t="s">
        <v>122</v>
      </c>
    </row>
    <row r="104" s="2" customFormat="1" ht="16.5" customHeight="1">
      <c r="A104" s="39"/>
      <c r="B104" s="40"/>
      <c r="C104" s="219" t="s">
        <v>142</v>
      </c>
      <c r="D104" s="219" t="s">
        <v>124</v>
      </c>
      <c r="E104" s="220" t="s">
        <v>143</v>
      </c>
      <c r="F104" s="221" t="s">
        <v>144</v>
      </c>
      <c r="G104" s="222" t="s">
        <v>127</v>
      </c>
      <c r="H104" s="223">
        <v>50</v>
      </c>
      <c r="I104" s="224"/>
      <c r="J104" s="223">
        <f>ROUND(I104*H104,2)</f>
        <v>0</v>
      </c>
      <c r="K104" s="221" t="s">
        <v>128</v>
      </c>
      <c r="L104" s="45"/>
      <c r="M104" s="225" t="s">
        <v>18</v>
      </c>
      <c r="N104" s="226" t="s">
        <v>44</v>
      </c>
      <c r="O104" s="85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9" t="s">
        <v>135</v>
      </c>
      <c r="AT104" s="229" t="s">
        <v>124</v>
      </c>
      <c r="AU104" s="229" t="s">
        <v>130</v>
      </c>
      <c r="AY104" s="18" t="s">
        <v>122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8" t="s">
        <v>130</v>
      </c>
      <c r="BK104" s="230">
        <f>ROUND(I104*H104,2)</f>
        <v>0</v>
      </c>
      <c r="BL104" s="18" t="s">
        <v>135</v>
      </c>
      <c r="BM104" s="229" t="s">
        <v>145</v>
      </c>
    </row>
    <row r="105" s="13" customFormat="1">
      <c r="A105" s="13"/>
      <c r="B105" s="231"/>
      <c r="C105" s="232"/>
      <c r="D105" s="233" t="s">
        <v>132</v>
      </c>
      <c r="E105" s="234" t="s">
        <v>18</v>
      </c>
      <c r="F105" s="235" t="s">
        <v>133</v>
      </c>
      <c r="G105" s="232"/>
      <c r="H105" s="236">
        <v>50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132</v>
      </c>
      <c r="AU105" s="242" t="s">
        <v>130</v>
      </c>
      <c r="AV105" s="13" t="s">
        <v>130</v>
      </c>
      <c r="AW105" s="13" t="s">
        <v>34</v>
      </c>
      <c r="AX105" s="13" t="s">
        <v>72</v>
      </c>
      <c r="AY105" s="242" t="s">
        <v>122</v>
      </c>
    </row>
    <row r="106" s="14" customFormat="1">
      <c r="A106" s="14"/>
      <c r="B106" s="243"/>
      <c r="C106" s="244"/>
      <c r="D106" s="233" t="s">
        <v>132</v>
      </c>
      <c r="E106" s="245" t="s">
        <v>18</v>
      </c>
      <c r="F106" s="246" t="s">
        <v>134</v>
      </c>
      <c r="G106" s="244"/>
      <c r="H106" s="247">
        <v>50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132</v>
      </c>
      <c r="AU106" s="253" t="s">
        <v>130</v>
      </c>
      <c r="AV106" s="14" t="s">
        <v>135</v>
      </c>
      <c r="AW106" s="14" t="s">
        <v>34</v>
      </c>
      <c r="AX106" s="14" t="s">
        <v>80</v>
      </c>
      <c r="AY106" s="253" t="s">
        <v>122</v>
      </c>
    </row>
    <row r="107" s="12" customFormat="1" ht="22.8" customHeight="1">
      <c r="A107" s="12"/>
      <c r="B107" s="203"/>
      <c r="C107" s="204"/>
      <c r="D107" s="205" t="s">
        <v>71</v>
      </c>
      <c r="E107" s="217" t="s">
        <v>146</v>
      </c>
      <c r="F107" s="217" t="s">
        <v>147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SUM(P108:P111)</f>
        <v>0</v>
      </c>
      <c r="Q107" s="211"/>
      <c r="R107" s="212">
        <f>SUM(R108:R111)</f>
        <v>0.045858600000000006</v>
      </c>
      <c r="S107" s="211"/>
      <c r="T107" s="213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4" t="s">
        <v>80</v>
      </c>
      <c r="AT107" s="215" t="s">
        <v>71</v>
      </c>
      <c r="AU107" s="215" t="s">
        <v>80</v>
      </c>
      <c r="AY107" s="214" t="s">
        <v>122</v>
      </c>
      <c r="BK107" s="216">
        <f>SUM(BK108:BK111)</f>
        <v>0</v>
      </c>
    </row>
    <row r="108" s="2" customFormat="1" ht="24" customHeight="1">
      <c r="A108" s="39"/>
      <c r="B108" s="40"/>
      <c r="C108" s="219" t="s">
        <v>135</v>
      </c>
      <c r="D108" s="219" t="s">
        <v>124</v>
      </c>
      <c r="E108" s="220" t="s">
        <v>148</v>
      </c>
      <c r="F108" s="221" t="s">
        <v>149</v>
      </c>
      <c r="G108" s="222" t="s">
        <v>127</v>
      </c>
      <c r="H108" s="223">
        <v>10.470000000000001</v>
      </c>
      <c r="I108" s="224"/>
      <c r="J108" s="223">
        <f>ROUND(I108*H108,2)</f>
        <v>0</v>
      </c>
      <c r="K108" s="221" t="s">
        <v>128</v>
      </c>
      <c r="L108" s="45"/>
      <c r="M108" s="225" t="s">
        <v>18</v>
      </c>
      <c r="N108" s="226" t="s">
        <v>44</v>
      </c>
      <c r="O108" s="85"/>
      <c r="P108" s="227">
        <f>O108*H108</f>
        <v>0</v>
      </c>
      <c r="Q108" s="227">
        <v>0.0043800000000000002</v>
      </c>
      <c r="R108" s="227">
        <f>Q108*H108</f>
        <v>0.045858600000000006</v>
      </c>
      <c r="S108" s="227">
        <v>0</v>
      </c>
      <c r="T108" s="22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9" t="s">
        <v>135</v>
      </c>
      <c r="AT108" s="229" t="s">
        <v>124</v>
      </c>
      <c r="AU108" s="229" t="s">
        <v>130</v>
      </c>
      <c r="AY108" s="18" t="s">
        <v>122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8" t="s">
        <v>130</v>
      </c>
      <c r="BK108" s="230">
        <f>ROUND(I108*H108,2)</f>
        <v>0</v>
      </c>
      <c r="BL108" s="18" t="s">
        <v>135</v>
      </c>
      <c r="BM108" s="229" t="s">
        <v>150</v>
      </c>
    </row>
    <row r="109" s="15" customFormat="1">
      <c r="A109" s="15"/>
      <c r="B109" s="263"/>
      <c r="C109" s="264"/>
      <c r="D109" s="233" t="s">
        <v>132</v>
      </c>
      <c r="E109" s="265" t="s">
        <v>18</v>
      </c>
      <c r="F109" s="266" t="s">
        <v>151</v>
      </c>
      <c r="G109" s="264"/>
      <c r="H109" s="265" t="s">
        <v>18</v>
      </c>
      <c r="I109" s="267"/>
      <c r="J109" s="264"/>
      <c r="K109" s="264"/>
      <c r="L109" s="268"/>
      <c r="M109" s="269"/>
      <c r="N109" s="270"/>
      <c r="O109" s="270"/>
      <c r="P109" s="270"/>
      <c r="Q109" s="270"/>
      <c r="R109" s="270"/>
      <c r="S109" s="270"/>
      <c r="T109" s="27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2" t="s">
        <v>132</v>
      </c>
      <c r="AU109" s="272" t="s">
        <v>130</v>
      </c>
      <c r="AV109" s="15" t="s">
        <v>80</v>
      </c>
      <c r="AW109" s="15" t="s">
        <v>34</v>
      </c>
      <c r="AX109" s="15" t="s">
        <v>72</v>
      </c>
      <c r="AY109" s="272" t="s">
        <v>122</v>
      </c>
    </row>
    <row r="110" s="13" customFormat="1">
      <c r="A110" s="13"/>
      <c r="B110" s="231"/>
      <c r="C110" s="232"/>
      <c r="D110" s="233" t="s">
        <v>132</v>
      </c>
      <c r="E110" s="234" t="s">
        <v>18</v>
      </c>
      <c r="F110" s="235" t="s">
        <v>152</v>
      </c>
      <c r="G110" s="232"/>
      <c r="H110" s="236">
        <v>10.470000000000001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132</v>
      </c>
      <c r="AU110" s="242" t="s">
        <v>130</v>
      </c>
      <c r="AV110" s="13" t="s">
        <v>130</v>
      </c>
      <c r="AW110" s="13" t="s">
        <v>34</v>
      </c>
      <c r="AX110" s="13" t="s">
        <v>72</v>
      </c>
      <c r="AY110" s="242" t="s">
        <v>122</v>
      </c>
    </row>
    <row r="111" s="14" customFormat="1">
      <c r="A111" s="14"/>
      <c r="B111" s="243"/>
      <c r="C111" s="244"/>
      <c r="D111" s="233" t="s">
        <v>132</v>
      </c>
      <c r="E111" s="245" t="s">
        <v>18</v>
      </c>
      <c r="F111" s="246" t="s">
        <v>134</v>
      </c>
      <c r="G111" s="244"/>
      <c r="H111" s="247">
        <v>10.470000000000001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132</v>
      </c>
      <c r="AU111" s="253" t="s">
        <v>130</v>
      </c>
      <c r="AV111" s="14" t="s">
        <v>135</v>
      </c>
      <c r="AW111" s="14" t="s">
        <v>34</v>
      </c>
      <c r="AX111" s="14" t="s">
        <v>80</v>
      </c>
      <c r="AY111" s="253" t="s">
        <v>122</v>
      </c>
    </row>
    <row r="112" s="12" customFormat="1" ht="22.8" customHeight="1">
      <c r="A112" s="12"/>
      <c r="B112" s="203"/>
      <c r="C112" s="204"/>
      <c r="D112" s="205" t="s">
        <v>71</v>
      </c>
      <c r="E112" s="217" t="s">
        <v>153</v>
      </c>
      <c r="F112" s="217" t="s">
        <v>154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SUM(P113:P126)</f>
        <v>0</v>
      </c>
      <c r="Q112" s="211"/>
      <c r="R112" s="212">
        <f>SUM(R113:R126)</f>
        <v>33.14820000000001</v>
      </c>
      <c r="S112" s="211"/>
      <c r="T112" s="213">
        <f>SUM(T113:T126)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4" t="s">
        <v>80</v>
      </c>
      <c r="AT112" s="215" t="s">
        <v>71</v>
      </c>
      <c r="AU112" s="215" t="s">
        <v>80</v>
      </c>
      <c r="AY112" s="214" t="s">
        <v>122</v>
      </c>
      <c r="BK112" s="216">
        <f>SUM(BK113:BK126)</f>
        <v>0</v>
      </c>
    </row>
    <row r="113" s="2" customFormat="1" ht="24" customHeight="1">
      <c r="A113" s="39"/>
      <c r="B113" s="40"/>
      <c r="C113" s="219" t="s">
        <v>155</v>
      </c>
      <c r="D113" s="219" t="s">
        <v>124</v>
      </c>
      <c r="E113" s="220" t="s">
        <v>156</v>
      </c>
      <c r="F113" s="221" t="s">
        <v>157</v>
      </c>
      <c r="G113" s="222" t="s">
        <v>158</v>
      </c>
      <c r="H113" s="223">
        <v>991</v>
      </c>
      <c r="I113" s="224"/>
      <c r="J113" s="223">
        <f>ROUND(I113*H113,2)</f>
        <v>0</v>
      </c>
      <c r="K113" s="221" t="s">
        <v>128</v>
      </c>
      <c r="L113" s="45"/>
      <c r="M113" s="225" t="s">
        <v>18</v>
      </c>
      <c r="N113" s="226" t="s">
        <v>44</v>
      </c>
      <c r="O113" s="85"/>
      <c r="P113" s="227">
        <f>O113*H113</f>
        <v>0</v>
      </c>
      <c r="Q113" s="227">
        <v>0.033000000000000002</v>
      </c>
      <c r="R113" s="227">
        <f>Q113*H113</f>
        <v>32.703000000000003</v>
      </c>
      <c r="S113" s="227">
        <v>0</v>
      </c>
      <c r="T113" s="22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9" t="s">
        <v>135</v>
      </c>
      <c r="AT113" s="229" t="s">
        <v>124</v>
      </c>
      <c r="AU113" s="229" t="s">
        <v>130</v>
      </c>
      <c r="AY113" s="18" t="s">
        <v>122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8" t="s">
        <v>130</v>
      </c>
      <c r="BK113" s="230">
        <f>ROUND(I113*H113,2)</f>
        <v>0</v>
      </c>
      <c r="BL113" s="18" t="s">
        <v>135</v>
      </c>
      <c r="BM113" s="229" t="s">
        <v>159</v>
      </c>
    </row>
    <row r="114" s="15" customFormat="1">
      <c r="A114" s="15"/>
      <c r="B114" s="263"/>
      <c r="C114" s="264"/>
      <c r="D114" s="233" t="s">
        <v>132</v>
      </c>
      <c r="E114" s="265" t="s">
        <v>18</v>
      </c>
      <c r="F114" s="266" t="s">
        <v>151</v>
      </c>
      <c r="G114" s="264"/>
      <c r="H114" s="265" t="s">
        <v>18</v>
      </c>
      <c r="I114" s="267"/>
      <c r="J114" s="264"/>
      <c r="K114" s="264"/>
      <c r="L114" s="268"/>
      <c r="M114" s="269"/>
      <c r="N114" s="270"/>
      <c r="O114" s="270"/>
      <c r="P114" s="270"/>
      <c r="Q114" s="270"/>
      <c r="R114" s="270"/>
      <c r="S114" s="270"/>
      <c r="T114" s="27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2" t="s">
        <v>132</v>
      </c>
      <c r="AU114" s="272" t="s">
        <v>130</v>
      </c>
      <c r="AV114" s="15" t="s">
        <v>80</v>
      </c>
      <c r="AW114" s="15" t="s">
        <v>34</v>
      </c>
      <c r="AX114" s="15" t="s">
        <v>72</v>
      </c>
      <c r="AY114" s="272" t="s">
        <v>122</v>
      </c>
    </row>
    <row r="115" s="13" customFormat="1">
      <c r="A115" s="13"/>
      <c r="B115" s="231"/>
      <c r="C115" s="232"/>
      <c r="D115" s="233" t="s">
        <v>132</v>
      </c>
      <c r="E115" s="234" t="s">
        <v>18</v>
      </c>
      <c r="F115" s="235" t="s">
        <v>160</v>
      </c>
      <c r="G115" s="232"/>
      <c r="H115" s="236">
        <v>991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132</v>
      </c>
      <c r="AU115" s="242" t="s">
        <v>130</v>
      </c>
      <c r="AV115" s="13" t="s">
        <v>130</v>
      </c>
      <c r="AW115" s="13" t="s">
        <v>34</v>
      </c>
      <c r="AX115" s="13" t="s">
        <v>72</v>
      </c>
      <c r="AY115" s="242" t="s">
        <v>122</v>
      </c>
    </row>
    <row r="116" s="14" customFormat="1">
      <c r="A116" s="14"/>
      <c r="B116" s="243"/>
      <c r="C116" s="244"/>
      <c r="D116" s="233" t="s">
        <v>132</v>
      </c>
      <c r="E116" s="245" t="s">
        <v>18</v>
      </c>
      <c r="F116" s="246" t="s">
        <v>134</v>
      </c>
      <c r="G116" s="244"/>
      <c r="H116" s="247">
        <v>991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132</v>
      </c>
      <c r="AU116" s="253" t="s">
        <v>130</v>
      </c>
      <c r="AV116" s="14" t="s">
        <v>135</v>
      </c>
      <c r="AW116" s="14" t="s">
        <v>34</v>
      </c>
      <c r="AX116" s="14" t="s">
        <v>80</v>
      </c>
      <c r="AY116" s="253" t="s">
        <v>122</v>
      </c>
    </row>
    <row r="117" s="2" customFormat="1" ht="36" customHeight="1">
      <c r="A117" s="39"/>
      <c r="B117" s="40"/>
      <c r="C117" s="219" t="s">
        <v>146</v>
      </c>
      <c r="D117" s="219" t="s">
        <v>124</v>
      </c>
      <c r="E117" s="220" t="s">
        <v>161</v>
      </c>
      <c r="F117" s="221" t="s">
        <v>162</v>
      </c>
      <c r="G117" s="222" t="s">
        <v>158</v>
      </c>
      <c r="H117" s="223">
        <v>991</v>
      </c>
      <c r="I117" s="224"/>
      <c r="J117" s="223">
        <f>ROUND(I117*H117,2)</f>
        <v>0</v>
      </c>
      <c r="K117" s="221" t="s">
        <v>128</v>
      </c>
      <c r="L117" s="45"/>
      <c r="M117" s="225" t="s">
        <v>18</v>
      </c>
      <c r="N117" s="226" t="s">
        <v>44</v>
      </c>
      <c r="O117" s="85"/>
      <c r="P117" s="227">
        <f>O117*H117</f>
        <v>0</v>
      </c>
      <c r="Q117" s="227">
        <v>0.00042000000000000002</v>
      </c>
      <c r="R117" s="227">
        <f>Q117*H117</f>
        <v>0.41622000000000003</v>
      </c>
      <c r="S117" s="227">
        <v>0</v>
      </c>
      <c r="T117" s="228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9" t="s">
        <v>135</v>
      </c>
      <c r="AT117" s="229" t="s">
        <v>124</v>
      </c>
      <c r="AU117" s="229" t="s">
        <v>130</v>
      </c>
      <c r="AY117" s="18" t="s">
        <v>122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8" t="s">
        <v>130</v>
      </c>
      <c r="BK117" s="230">
        <f>ROUND(I117*H117,2)</f>
        <v>0</v>
      </c>
      <c r="BL117" s="18" t="s">
        <v>135</v>
      </c>
      <c r="BM117" s="229" t="s">
        <v>163</v>
      </c>
    </row>
    <row r="118" s="15" customFormat="1">
      <c r="A118" s="15"/>
      <c r="B118" s="263"/>
      <c r="C118" s="264"/>
      <c r="D118" s="233" t="s">
        <v>132</v>
      </c>
      <c r="E118" s="265" t="s">
        <v>18</v>
      </c>
      <c r="F118" s="266" t="s">
        <v>151</v>
      </c>
      <c r="G118" s="264"/>
      <c r="H118" s="265" t="s">
        <v>18</v>
      </c>
      <c r="I118" s="267"/>
      <c r="J118" s="264"/>
      <c r="K118" s="264"/>
      <c r="L118" s="268"/>
      <c r="M118" s="269"/>
      <c r="N118" s="270"/>
      <c r="O118" s="270"/>
      <c r="P118" s="270"/>
      <c r="Q118" s="270"/>
      <c r="R118" s="270"/>
      <c r="S118" s="270"/>
      <c r="T118" s="27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2" t="s">
        <v>132</v>
      </c>
      <c r="AU118" s="272" t="s">
        <v>130</v>
      </c>
      <c r="AV118" s="15" t="s">
        <v>80</v>
      </c>
      <c r="AW118" s="15" t="s">
        <v>34</v>
      </c>
      <c r="AX118" s="15" t="s">
        <v>72</v>
      </c>
      <c r="AY118" s="272" t="s">
        <v>122</v>
      </c>
    </row>
    <row r="119" s="13" customFormat="1">
      <c r="A119" s="13"/>
      <c r="B119" s="231"/>
      <c r="C119" s="232"/>
      <c r="D119" s="233" t="s">
        <v>132</v>
      </c>
      <c r="E119" s="234" t="s">
        <v>18</v>
      </c>
      <c r="F119" s="235" t="s">
        <v>160</v>
      </c>
      <c r="G119" s="232"/>
      <c r="H119" s="236">
        <v>991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132</v>
      </c>
      <c r="AU119" s="242" t="s">
        <v>130</v>
      </c>
      <c r="AV119" s="13" t="s">
        <v>130</v>
      </c>
      <c r="AW119" s="13" t="s">
        <v>34</v>
      </c>
      <c r="AX119" s="13" t="s">
        <v>72</v>
      </c>
      <c r="AY119" s="242" t="s">
        <v>122</v>
      </c>
    </row>
    <row r="120" s="14" customFormat="1">
      <c r="A120" s="14"/>
      <c r="B120" s="243"/>
      <c r="C120" s="244"/>
      <c r="D120" s="233" t="s">
        <v>132</v>
      </c>
      <c r="E120" s="245" t="s">
        <v>18</v>
      </c>
      <c r="F120" s="246" t="s">
        <v>134</v>
      </c>
      <c r="G120" s="244"/>
      <c r="H120" s="247">
        <v>991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132</v>
      </c>
      <c r="AU120" s="253" t="s">
        <v>130</v>
      </c>
      <c r="AV120" s="14" t="s">
        <v>135</v>
      </c>
      <c r="AW120" s="14" t="s">
        <v>34</v>
      </c>
      <c r="AX120" s="14" t="s">
        <v>80</v>
      </c>
      <c r="AY120" s="253" t="s">
        <v>122</v>
      </c>
    </row>
    <row r="121" s="2" customFormat="1" ht="24" customHeight="1">
      <c r="A121" s="39"/>
      <c r="B121" s="40"/>
      <c r="C121" s="219" t="s">
        <v>164</v>
      </c>
      <c r="D121" s="219" t="s">
        <v>124</v>
      </c>
      <c r="E121" s="220" t="s">
        <v>165</v>
      </c>
      <c r="F121" s="221" t="s">
        <v>166</v>
      </c>
      <c r="G121" s="222" t="s">
        <v>158</v>
      </c>
      <c r="H121" s="223">
        <v>126</v>
      </c>
      <c r="I121" s="224"/>
      <c r="J121" s="223">
        <f>ROUND(I121*H121,2)</f>
        <v>0</v>
      </c>
      <c r="K121" s="221" t="s">
        <v>128</v>
      </c>
      <c r="L121" s="45"/>
      <c r="M121" s="225" t="s">
        <v>18</v>
      </c>
      <c r="N121" s="226" t="s">
        <v>44</v>
      </c>
      <c r="O121" s="85"/>
      <c r="P121" s="227">
        <f>O121*H121</f>
        <v>0</v>
      </c>
      <c r="Q121" s="227">
        <v>1.0000000000000001E-05</v>
      </c>
      <c r="R121" s="227">
        <f>Q121*H121</f>
        <v>0.0012600000000000001</v>
      </c>
      <c r="S121" s="227">
        <v>0</v>
      </c>
      <c r="T121" s="228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9" t="s">
        <v>135</v>
      </c>
      <c r="AT121" s="229" t="s">
        <v>124</v>
      </c>
      <c r="AU121" s="229" t="s">
        <v>130</v>
      </c>
      <c r="AY121" s="18" t="s">
        <v>122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8" t="s">
        <v>130</v>
      </c>
      <c r="BK121" s="230">
        <f>ROUND(I121*H121,2)</f>
        <v>0</v>
      </c>
      <c r="BL121" s="18" t="s">
        <v>135</v>
      </c>
      <c r="BM121" s="229" t="s">
        <v>167</v>
      </c>
    </row>
    <row r="122" s="13" customFormat="1">
      <c r="A122" s="13"/>
      <c r="B122" s="231"/>
      <c r="C122" s="232"/>
      <c r="D122" s="233" t="s">
        <v>132</v>
      </c>
      <c r="E122" s="234" t="s">
        <v>18</v>
      </c>
      <c r="F122" s="235" t="s">
        <v>168</v>
      </c>
      <c r="G122" s="232"/>
      <c r="H122" s="236">
        <v>126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132</v>
      </c>
      <c r="AU122" s="242" t="s">
        <v>130</v>
      </c>
      <c r="AV122" s="13" t="s">
        <v>130</v>
      </c>
      <c r="AW122" s="13" t="s">
        <v>34</v>
      </c>
      <c r="AX122" s="13" t="s">
        <v>72</v>
      </c>
      <c r="AY122" s="242" t="s">
        <v>122</v>
      </c>
    </row>
    <row r="123" s="14" customFormat="1">
      <c r="A123" s="14"/>
      <c r="B123" s="243"/>
      <c r="C123" s="244"/>
      <c r="D123" s="233" t="s">
        <v>132</v>
      </c>
      <c r="E123" s="245" t="s">
        <v>18</v>
      </c>
      <c r="F123" s="246" t="s">
        <v>134</v>
      </c>
      <c r="G123" s="244"/>
      <c r="H123" s="247">
        <v>126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132</v>
      </c>
      <c r="AU123" s="253" t="s">
        <v>130</v>
      </c>
      <c r="AV123" s="14" t="s">
        <v>135</v>
      </c>
      <c r="AW123" s="14" t="s">
        <v>34</v>
      </c>
      <c r="AX123" s="14" t="s">
        <v>80</v>
      </c>
      <c r="AY123" s="253" t="s">
        <v>122</v>
      </c>
    </row>
    <row r="124" s="2" customFormat="1" ht="16.5" customHeight="1">
      <c r="A124" s="39"/>
      <c r="B124" s="40"/>
      <c r="C124" s="219" t="s">
        <v>169</v>
      </c>
      <c r="D124" s="219" t="s">
        <v>124</v>
      </c>
      <c r="E124" s="220" t="s">
        <v>170</v>
      </c>
      <c r="F124" s="221" t="s">
        <v>171</v>
      </c>
      <c r="G124" s="222" t="s">
        <v>158</v>
      </c>
      <c r="H124" s="223">
        <v>126</v>
      </c>
      <c r="I124" s="224"/>
      <c r="J124" s="223">
        <f>ROUND(I124*H124,2)</f>
        <v>0</v>
      </c>
      <c r="K124" s="221" t="s">
        <v>128</v>
      </c>
      <c r="L124" s="45"/>
      <c r="M124" s="225" t="s">
        <v>18</v>
      </c>
      <c r="N124" s="226" t="s">
        <v>44</v>
      </c>
      <c r="O124" s="85"/>
      <c r="P124" s="227">
        <f>O124*H124</f>
        <v>0</v>
      </c>
      <c r="Q124" s="227">
        <v>0.00022000000000000001</v>
      </c>
      <c r="R124" s="227">
        <f>Q124*H124</f>
        <v>0.027720000000000002</v>
      </c>
      <c r="S124" s="227">
        <v>0</v>
      </c>
      <c r="T124" s="22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9" t="s">
        <v>135</v>
      </c>
      <c r="AT124" s="229" t="s">
        <v>124</v>
      </c>
      <c r="AU124" s="229" t="s">
        <v>130</v>
      </c>
      <c r="AY124" s="18" t="s">
        <v>122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8" t="s">
        <v>130</v>
      </c>
      <c r="BK124" s="230">
        <f>ROUND(I124*H124,2)</f>
        <v>0</v>
      </c>
      <c r="BL124" s="18" t="s">
        <v>135</v>
      </c>
      <c r="BM124" s="229" t="s">
        <v>172</v>
      </c>
    </row>
    <row r="125" s="13" customFormat="1">
      <c r="A125" s="13"/>
      <c r="B125" s="231"/>
      <c r="C125" s="232"/>
      <c r="D125" s="233" t="s">
        <v>132</v>
      </c>
      <c r="E125" s="234" t="s">
        <v>18</v>
      </c>
      <c r="F125" s="235" t="s">
        <v>168</v>
      </c>
      <c r="G125" s="232"/>
      <c r="H125" s="236">
        <v>126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132</v>
      </c>
      <c r="AU125" s="242" t="s">
        <v>130</v>
      </c>
      <c r="AV125" s="13" t="s">
        <v>130</v>
      </c>
      <c r="AW125" s="13" t="s">
        <v>34</v>
      </c>
      <c r="AX125" s="13" t="s">
        <v>72</v>
      </c>
      <c r="AY125" s="242" t="s">
        <v>122</v>
      </c>
    </row>
    <row r="126" s="14" customFormat="1">
      <c r="A126" s="14"/>
      <c r="B126" s="243"/>
      <c r="C126" s="244"/>
      <c r="D126" s="233" t="s">
        <v>132</v>
      </c>
      <c r="E126" s="245" t="s">
        <v>18</v>
      </c>
      <c r="F126" s="246" t="s">
        <v>134</v>
      </c>
      <c r="G126" s="244"/>
      <c r="H126" s="247">
        <v>126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132</v>
      </c>
      <c r="AU126" s="253" t="s">
        <v>130</v>
      </c>
      <c r="AV126" s="14" t="s">
        <v>135</v>
      </c>
      <c r="AW126" s="14" t="s">
        <v>34</v>
      </c>
      <c r="AX126" s="14" t="s">
        <v>80</v>
      </c>
      <c r="AY126" s="253" t="s">
        <v>122</v>
      </c>
    </row>
    <row r="127" s="12" customFormat="1" ht="22.8" customHeight="1">
      <c r="A127" s="12"/>
      <c r="B127" s="203"/>
      <c r="C127" s="204"/>
      <c r="D127" s="205" t="s">
        <v>71</v>
      </c>
      <c r="E127" s="217" t="s">
        <v>173</v>
      </c>
      <c r="F127" s="217" t="s">
        <v>174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SUM(P128:P133)</f>
        <v>0</v>
      </c>
      <c r="Q127" s="211"/>
      <c r="R127" s="212">
        <f>SUM(R128:R133)</f>
        <v>0</v>
      </c>
      <c r="S127" s="211"/>
      <c r="T127" s="21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71</v>
      </c>
      <c r="AU127" s="215" t="s">
        <v>80</v>
      </c>
      <c r="AY127" s="214" t="s">
        <v>122</v>
      </c>
      <c r="BK127" s="216">
        <f>SUM(BK128:BK133)</f>
        <v>0</v>
      </c>
    </row>
    <row r="128" s="2" customFormat="1" ht="24" customHeight="1">
      <c r="A128" s="39"/>
      <c r="B128" s="40"/>
      <c r="C128" s="219" t="s">
        <v>153</v>
      </c>
      <c r="D128" s="219" t="s">
        <v>124</v>
      </c>
      <c r="E128" s="220" t="s">
        <v>175</v>
      </c>
      <c r="F128" s="221" t="s">
        <v>176</v>
      </c>
      <c r="G128" s="222" t="s">
        <v>177</v>
      </c>
      <c r="H128" s="223">
        <v>0.92000000000000004</v>
      </c>
      <c r="I128" s="224"/>
      <c r="J128" s="223">
        <f>ROUND(I128*H128,2)</f>
        <v>0</v>
      </c>
      <c r="K128" s="221" t="s">
        <v>128</v>
      </c>
      <c r="L128" s="45"/>
      <c r="M128" s="225" t="s">
        <v>18</v>
      </c>
      <c r="N128" s="226" t="s">
        <v>44</v>
      </c>
      <c r="O128" s="85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9" t="s">
        <v>135</v>
      </c>
      <c r="AT128" s="229" t="s">
        <v>124</v>
      </c>
      <c r="AU128" s="229" t="s">
        <v>130</v>
      </c>
      <c r="AY128" s="18" t="s">
        <v>122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8" t="s">
        <v>130</v>
      </c>
      <c r="BK128" s="230">
        <f>ROUND(I128*H128,2)</f>
        <v>0</v>
      </c>
      <c r="BL128" s="18" t="s">
        <v>135</v>
      </c>
      <c r="BM128" s="229" t="s">
        <v>178</v>
      </c>
    </row>
    <row r="129" s="2" customFormat="1" ht="16.5" customHeight="1">
      <c r="A129" s="39"/>
      <c r="B129" s="40"/>
      <c r="C129" s="219" t="s">
        <v>179</v>
      </c>
      <c r="D129" s="219" t="s">
        <v>124</v>
      </c>
      <c r="E129" s="220" t="s">
        <v>180</v>
      </c>
      <c r="F129" s="221" t="s">
        <v>181</v>
      </c>
      <c r="G129" s="222" t="s">
        <v>177</v>
      </c>
      <c r="H129" s="223">
        <v>0.92000000000000004</v>
      </c>
      <c r="I129" s="224"/>
      <c r="J129" s="223">
        <f>ROUND(I129*H129,2)</f>
        <v>0</v>
      </c>
      <c r="K129" s="221" t="s">
        <v>128</v>
      </c>
      <c r="L129" s="45"/>
      <c r="M129" s="225" t="s">
        <v>18</v>
      </c>
      <c r="N129" s="226" t="s">
        <v>44</v>
      </c>
      <c r="O129" s="85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9" t="s">
        <v>135</v>
      </c>
      <c r="AT129" s="229" t="s">
        <v>124</v>
      </c>
      <c r="AU129" s="229" t="s">
        <v>130</v>
      </c>
      <c r="AY129" s="18" t="s">
        <v>122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8" t="s">
        <v>130</v>
      </c>
      <c r="BK129" s="230">
        <f>ROUND(I129*H129,2)</f>
        <v>0</v>
      </c>
      <c r="BL129" s="18" t="s">
        <v>135</v>
      </c>
      <c r="BM129" s="229" t="s">
        <v>182</v>
      </c>
    </row>
    <row r="130" s="2" customFormat="1" ht="24" customHeight="1">
      <c r="A130" s="39"/>
      <c r="B130" s="40"/>
      <c r="C130" s="219" t="s">
        <v>183</v>
      </c>
      <c r="D130" s="219" t="s">
        <v>124</v>
      </c>
      <c r="E130" s="220" t="s">
        <v>184</v>
      </c>
      <c r="F130" s="221" t="s">
        <v>185</v>
      </c>
      <c r="G130" s="222" t="s">
        <v>177</v>
      </c>
      <c r="H130" s="223">
        <v>12.880000000000001</v>
      </c>
      <c r="I130" s="224"/>
      <c r="J130" s="223">
        <f>ROUND(I130*H130,2)</f>
        <v>0</v>
      </c>
      <c r="K130" s="221" t="s">
        <v>128</v>
      </c>
      <c r="L130" s="45"/>
      <c r="M130" s="225" t="s">
        <v>18</v>
      </c>
      <c r="N130" s="226" t="s">
        <v>44</v>
      </c>
      <c r="O130" s="85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9" t="s">
        <v>135</v>
      </c>
      <c r="AT130" s="229" t="s">
        <v>124</v>
      </c>
      <c r="AU130" s="229" t="s">
        <v>130</v>
      </c>
      <c r="AY130" s="18" t="s">
        <v>122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8" t="s">
        <v>130</v>
      </c>
      <c r="BK130" s="230">
        <f>ROUND(I130*H130,2)</f>
        <v>0</v>
      </c>
      <c r="BL130" s="18" t="s">
        <v>135</v>
      </c>
      <c r="BM130" s="229" t="s">
        <v>186</v>
      </c>
    </row>
    <row r="131" s="13" customFormat="1">
      <c r="A131" s="13"/>
      <c r="B131" s="231"/>
      <c r="C131" s="232"/>
      <c r="D131" s="233" t="s">
        <v>132</v>
      </c>
      <c r="E131" s="234" t="s">
        <v>18</v>
      </c>
      <c r="F131" s="235" t="s">
        <v>187</v>
      </c>
      <c r="G131" s="232"/>
      <c r="H131" s="236">
        <v>12.880000000000001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132</v>
      </c>
      <c r="AU131" s="242" t="s">
        <v>130</v>
      </c>
      <c r="AV131" s="13" t="s">
        <v>130</v>
      </c>
      <c r="AW131" s="13" t="s">
        <v>34</v>
      </c>
      <c r="AX131" s="13" t="s">
        <v>72</v>
      </c>
      <c r="AY131" s="242" t="s">
        <v>122</v>
      </c>
    </row>
    <row r="132" s="14" customFormat="1">
      <c r="A132" s="14"/>
      <c r="B132" s="243"/>
      <c r="C132" s="244"/>
      <c r="D132" s="233" t="s">
        <v>132</v>
      </c>
      <c r="E132" s="245" t="s">
        <v>18</v>
      </c>
      <c r="F132" s="246" t="s">
        <v>134</v>
      </c>
      <c r="G132" s="244"/>
      <c r="H132" s="247">
        <v>12.880000000000001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132</v>
      </c>
      <c r="AU132" s="253" t="s">
        <v>130</v>
      </c>
      <c r="AV132" s="14" t="s">
        <v>135</v>
      </c>
      <c r="AW132" s="14" t="s">
        <v>34</v>
      </c>
      <c r="AX132" s="14" t="s">
        <v>80</v>
      </c>
      <c r="AY132" s="253" t="s">
        <v>122</v>
      </c>
    </row>
    <row r="133" s="2" customFormat="1" ht="24" customHeight="1">
      <c r="A133" s="39"/>
      <c r="B133" s="40"/>
      <c r="C133" s="219" t="s">
        <v>188</v>
      </c>
      <c r="D133" s="219" t="s">
        <v>124</v>
      </c>
      <c r="E133" s="220" t="s">
        <v>189</v>
      </c>
      <c r="F133" s="221" t="s">
        <v>190</v>
      </c>
      <c r="G133" s="222" t="s">
        <v>177</v>
      </c>
      <c r="H133" s="223">
        <v>0.92000000000000004</v>
      </c>
      <c r="I133" s="224"/>
      <c r="J133" s="223">
        <f>ROUND(I133*H133,2)</f>
        <v>0</v>
      </c>
      <c r="K133" s="221" t="s">
        <v>128</v>
      </c>
      <c r="L133" s="45"/>
      <c r="M133" s="225" t="s">
        <v>18</v>
      </c>
      <c r="N133" s="226" t="s">
        <v>44</v>
      </c>
      <c r="O133" s="85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9" t="s">
        <v>135</v>
      </c>
      <c r="AT133" s="229" t="s">
        <v>124</v>
      </c>
      <c r="AU133" s="229" t="s">
        <v>130</v>
      </c>
      <c r="AY133" s="18" t="s">
        <v>122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8" t="s">
        <v>130</v>
      </c>
      <c r="BK133" s="230">
        <f>ROUND(I133*H133,2)</f>
        <v>0</v>
      </c>
      <c r="BL133" s="18" t="s">
        <v>135</v>
      </c>
      <c r="BM133" s="229" t="s">
        <v>191</v>
      </c>
    </row>
    <row r="134" s="12" customFormat="1" ht="22.8" customHeight="1">
      <c r="A134" s="12"/>
      <c r="B134" s="203"/>
      <c r="C134" s="204"/>
      <c r="D134" s="205" t="s">
        <v>71</v>
      </c>
      <c r="E134" s="217" t="s">
        <v>192</v>
      </c>
      <c r="F134" s="217" t="s">
        <v>193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P135</f>
        <v>0</v>
      </c>
      <c r="Q134" s="211"/>
      <c r="R134" s="212">
        <f>R135</f>
        <v>0</v>
      </c>
      <c r="S134" s="211"/>
      <c r="T134" s="21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80</v>
      </c>
      <c r="AT134" s="215" t="s">
        <v>71</v>
      </c>
      <c r="AU134" s="215" t="s">
        <v>80</v>
      </c>
      <c r="AY134" s="214" t="s">
        <v>122</v>
      </c>
      <c r="BK134" s="216">
        <f>BK135</f>
        <v>0</v>
      </c>
    </row>
    <row r="135" s="2" customFormat="1" ht="24" customHeight="1">
      <c r="A135" s="39"/>
      <c r="B135" s="40"/>
      <c r="C135" s="219" t="s">
        <v>194</v>
      </c>
      <c r="D135" s="219" t="s">
        <v>124</v>
      </c>
      <c r="E135" s="220" t="s">
        <v>195</v>
      </c>
      <c r="F135" s="221" t="s">
        <v>196</v>
      </c>
      <c r="G135" s="222" t="s">
        <v>177</v>
      </c>
      <c r="H135" s="223">
        <v>33.189999999999998</v>
      </c>
      <c r="I135" s="224"/>
      <c r="J135" s="223">
        <f>ROUND(I135*H135,2)</f>
        <v>0</v>
      </c>
      <c r="K135" s="221" t="s">
        <v>128</v>
      </c>
      <c r="L135" s="45"/>
      <c r="M135" s="225" t="s">
        <v>18</v>
      </c>
      <c r="N135" s="226" t="s">
        <v>44</v>
      </c>
      <c r="O135" s="85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9" t="s">
        <v>135</v>
      </c>
      <c r="AT135" s="229" t="s">
        <v>124</v>
      </c>
      <c r="AU135" s="229" t="s">
        <v>130</v>
      </c>
      <c r="AY135" s="18" t="s">
        <v>122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8" t="s">
        <v>130</v>
      </c>
      <c r="BK135" s="230">
        <f>ROUND(I135*H135,2)</f>
        <v>0</v>
      </c>
      <c r="BL135" s="18" t="s">
        <v>135</v>
      </c>
      <c r="BM135" s="229" t="s">
        <v>197</v>
      </c>
    </row>
    <row r="136" s="12" customFormat="1" ht="25.92" customHeight="1">
      <c r="A136" s="12"/>
      <c r="B136" s="203"/>
      <c r="C136" s="204"/>
      <c r="D136" s="205" t="s">
        <v>71</v>
      </c>
      <c r="E136" s="206" t="s">
        <v>198</v>
      </c>
      <c r="F136" s="206" t="s">
        <v>199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P137+P179+P201+P211+P233+P268</f>
        <v>0</v>
      </c>
      <c r="Q136" s="211"/>
      <c r="R136" s="212">
        <f>R137+R179+R201+R211+R233+R268</f>
        <v>4.7451502999999997</v>
      </c>
      <c r="S136" s="211"/>
      <c r="T136" s="213">
        <f>T137+T179+T201+T211+T233+T268</f>
        <v>0.92404350000000002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130</v>
      </c>
      <c r="AT136" s="215" t="s">
        <v>71</v>
      </c>
      <c r="AU136" s="215" t="s">
        <v>72</v>
      </c>
      <c r="AY136" s="214" t="s">
        <v>122</v>
      </c>
      <c r="BK136" s="216">
        <f>BK137+BK179+BK201+BK211+BK233+BK268</f>
        <v>0</v>
      </c>
    </row>
    <row r="137" s="12" customFormat="1" ht="22.8" customHeight="1">
      <c r="A137" s="12"/>
      <c r="B137" s="203"/>
      <c r="C137" s="204"/>
      <c r="D137" s="205" t="s">
        <v>71</v>
      </c>
      <c r="E137" s="217" t="s">
        <v>200</v>
      </c>
      <c r="F137" s="217" t="s">
        <v>201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SUM(P138:P178)</f>
        <v>0</v>
      </c>
      <c r="Q137" s="211"/>
      <c r="R137" s="212">
        <f>SUM(R138:R178)</f>
        <v>0.90236159999999999</v>
      </c>
      <c r="S137" s="211"/>
      <c r="T137" s="213">
        <f>SUM(T138:T178)</f>
        <v>0.65966000000000002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130</v>
      </c>
      <c r="AT137" s="215" t="s">
        <v>71</v>
      </c>
      <c r="AU137" s="215" t="s">
        <v>80</v>
      </c>
      <c r="AY137" s="214" t="s">
        <v>122</v>
      </c>
      <c r="BK137" s="216">
        <f>SUM(BK138:BK178)</f>
        <v>0</v>
      </c>
    </row>
    <row r="138" s="2" customFormat="1" ht="16.5" customHeight="1">
      <c r="A138" s="39"/>
      <c r="B138" s="40"/>
      <c r="C138" s="219" t="s">
        <v>202</v>
      </c>
      <c r="D138" s="219" t="s">
        <v>124</v>
      </c>
      <c r="E138" s="220" t="s">
        <v>203</v>
      </c>
      <c r="F138" s="221" t="s">
        <v>204</v>
      </c>
      <c r="G138" s="222" t="s">
        <v>127</v>
      </c>
      <c r="H138" s="223">
        <v>329.82999999999998</v>
      </c>
      <c r="I138" s="224"/>
      <c r="J138" s="223">
        <f>ROUND(I138*H138,2)</f>
        <v>0</v>
      </c>
      <c r="K138" s="221" t="s">
        <v>128</v>
      </c>
      <c r="L138" s="45"/>
      <c r="M138" s="225" t="s">
        <v>18</v>
      </c>
      <c r="N138" s="226" t="s">
        <v>44</v>
      </c>
      <c r="O138" s="85"/>
      <c r="P138" s="227">
        <f>O138*H138</f>
        <v>0</v>
      </c>
      <c r="Q138" s="227">
        <v>0</v>
      </c>
      <c r="R138" s="227">
        <f>Q138*H138</f>
        <v>0</v>
      </c>
      <c r="S138" s="227">
        <v>0.002</v>
      </c>
      <c r="T138" s="228">
        <f>S138*H138</f>
        <v>0.65966000000000002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9" t="s">
        <v>205</v>
      </c>
      <c r="AT138" s="229" t="s">
        <v>124</v>
      </c>
      <c r="AU138" s="229" t="s">
        <v>130</v>
      </c>
      <c r="AY138" s="18" t="s">
        <v>122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8" t="s">
        <v>130</v>
      </c>
      <c r="BK138" s="230">
        <f>ROUND(I138*H138,2)</f>
        <v>0</v>
      </c>
      <c r="BL138" s="18" t="s">
        <v>205</v>
      </c>
      <c r="BM138" s="229" t="s">
        <v>206</v>
      </c>
    </row>
    <row r="139" s="15" customFormat="1">
      <c r="A139" s="15"/>
      <c r="B139" s="263"/>
      <c r="C139" s="264"/>
      <c r="D139" s="233" t="s">
        <v>132</v>
      </c>
      <c r="E139" s="265" t="s">
        <v>18</v>
      </c>
      <c r="F139" s="266" t="s">
        <v>151</v>
      </c>
      <c r="G139" s="264"/>
      <c r="H139" s="265" t="s">
        <v>18</v>
      </c>
      <c r="I139" s="267"/>
      <c r="J139" s="264"/>
      <c r="K139" s="264"/>
      <c r="L139" s="268"/>
      <c r="M139" s="269"/>
      <c r="N139" s="270"/>
      <c r="O139" s="270"/>
      <c r="P139" s="270"/>
      <c r="Q139" s="270"/>
      <c r="R139" s="270"/>
      <c r="S139" s="270"/>
      <c r="T139" s="27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2" t="s">
        <v>132</v>
      </c>
      <c r="AU139" s="272" t="s">
        <v>130</v>
      </c>
      <c r="AV139" s="15" t="s">
        <v>80</v>
      </c>
      <c r="AW139" s="15" t="s">
        <v>34</v>
      </c>
      <c r="AX139" s="15" t="s">
        <v>72</v>
      </c>
      <c r="AY139" s="272" t="s">
        <v>122</v>
      </c>
    </row>
    <row r="140" s="13" customFormat="1">
      <c r="A140" s="13"/>
      <c r="B140" s="231"/>
      <c r="C140" s="232"/>
      <c r="D140" s="233" t="s">
        <v>132</v>
      </c>
      <c r="E140" s="234" t="s">
        <v>18</v>
      </c>
      <c r="F140" s="235" t="s">
        <v>207</v>
      </c>
      <c r="G140" s="232"/>
      <c r="H140" s="236">
        <v>328.93000000000001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132</v>
      </c>
      <c r="AU140" s="242" t="s">
        <v>130</v>
      </c>
      <c r="AV140" s="13" t="s">
        <v>130</v>
      </c>
      <c r="AW140" s="13" t="s">
        <v>34</v>
      </c>
      <c r="AX140" s="13" t="s">
        <v>72</v>
      </c>
      <c r="AY140" s="242" t="s">
        <v>122</v>
      </c>
    </row>
    <row r="141" s="13" customFormat="1">
      <c r="A141" s="13"/>
      <c r="B141" s="231"/>
      <c r="C141" s="232"/>
      <c r="D141" s="233" t="s">
        <v>132</v>
      </c>
      <c r="E141" s="234" t="s">
        <v>18</v>
      </c>
      <c r="F141" s="235" t="s">
        <v>208</v>
      </c>
      <c r="G141" s="232"/>
      <c r="H141" s="236">
        <v>0.90000000000000002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132</v>
      </c>
      <c r="AU141" s="242" t="s">
        <v>130</v>
      </c>
      <c r="AV141" s="13" t="s">
        <v>130</v>
      </c>
      <c r="AW141" s="13" t="s">
        <v>34</v>
      </c>
      <c r="AX141" s="13" t="s">
        <v>72</v>
      </c>
      <c r="AY141" s="242" t="s">
        <v>122</v>
      </c>
    </row>
    <row r="142" s="14" customFormat="1">
      <c r="A142" s="14"/>
      <c r="B142" s="243"/>
      <c r="C142" s="244"/>
      <c r="D142" s="233" t="s">
        <v>132</v>
      </c>
      <c r="E142" s="245" t="s">
        <v>18</v>
      </c>
      <c r="F142" s="246" t="s">
        <v>134</v>
      </c>
      <c r="G142" s="244"/>
      <c r="H142" s="247">
        <v>329.82999999999998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132</v>
      </c>
      <c r="AU142" s="253" t="s">
        <v>130</v>
      </c>
      <c r="AV142" s="14" t="s">
        <v>135</v>
      </c>
      <c r="AW142" s="14" t="s">
        <v>34</v>
      </c>
      <c r="AX142" s="14" t="s">
        <v>80</v>
      </c>
      <c r="AY142" s="253" t="s">
        <v>122</v>
      </c>
    </row>
    <row r="143" s="2" customFormat="1" ht="16.5" customHeight="1">
      <c r="A143" s="39"/>
      <c r="B143" s="40"/>
      <c r="C143" s="219" t="s">
        <v>8</v>
      </c>
      <c r="D143" s="219" t="s">
        <v>124</v>
      </c>
      <c r="E143" s="220" t="s">
        <v>209</v>
      </c>
      <c r="F143" s="221" t="s">
        <v>210</v>
      </c>
      <c r="G143" s="222" t="s">
        <v>127</v>
      </c>
      <c r="H143" s="223">
        <v>354.94</v>
      </c>
      <c r="I143" s="224"/>
      <c r="J143" s="223">
        <f>ROUND(I143*H143,2)</f>
        <v>0</v>
      </c>
      <c r="K143" s="221" t="s">
        <v>128</v>
      </c>
      <c r="L143" s="45"/>
      <c r="M143" s="225" t="s">
        <v>18</v>
      </c>
      <c r="N143" s="226" t="s">
        <v>44</v>
      </c>
      <c r="O143" s="85"/>
      <c r="P143" s="227">
        <f>O143*H143</f>
        <v>0</v>
      </c>
      <c r="Q143" s="227">
        <v>0.00072000000000000005</v>
      </c>
      <c r="R143" s="227">
        <f>Q143*H143</f>
        <v>0.25555680000000003</v>
      </c>
      <c r="S143" s="227">
        <v>0</v>
      </c>
      <c r="T143" s="22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9" t="s">
        <v>205</v>
      </c>
      <c r="AT143" s="229" t="s">
        <v>124</v>
      </c>
      <c r="AU143" s="229" t="s">
        <v>130</v>
      </c>
      <c r="AY143" s="18" t="s">
        <v>122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8" t="s">
        <v>130</v>
      </c>
      <c r="BK143" s="230">
        <f>ROUND(I143*H143,2)</f>
        <v>0</v>
      </c>
      <c r="BL143" s="18" t="s">
        <v>205</v>
      </c>
      <c r="BM143" s="229" t="s">
        <v>211</v>
      </c>
    </row>
    <row r="144" s="15" customFormat="1">
      <c r="A144" s="15"/>
      <c r="B144" s="263"/>
      <c r="C144" s="264"/>
      <c r="D144" s="233" t="s">
        <v>132</v>
      </c>
      <c r="E144" s="265" t="s">
        <v>18</v>
      </c>
      <c r="F144" s="266" t="s">
        <v>151</v>
      </c>
      <c r="G144" s="264"/>
      <c r="H144" s="265" t="s">
        <v>18</v>
      </c>
      <c r="I144" s="267"/>
      <c r="J144" s="264"/>
      <c r="K144" s="264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132</v>
      </c>
      <c r="AU144" s="272" t="s">
        <v>130</v>
      </c>
      <c r="AV144" s="15" t="s">
        <v>80</v>
      </c>
      <c r="AW144" s="15" t="s">
        <v>34</v>
      </c>
      <c r="AX144" s="15" t="s">
        <v>72</v>
      </c>
      <c r="AY144" s="272" t="s">
        <v>122</v>
      </c>
    </row>
    <row r="145" s="13" customFormat="1">
      <c r="A145" s="13"/>
      <c r="B145" s="231"/>
      <c r="C145" s="232"/>
      <c r="D145" s="233" t="s">
        <v>132</v>
      </c>
      <c r="E145" s="234" t="s">
        <v>18</v>
      </c>
      <c r="F145" s="235" t="s">
        <v>207</v>
      </c>
      <c r="G145" s="232"/>
      <c r="H145" s="236">
        <v>328.93000000000001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132</v>
      </c>
      <c r="AU145" s="242" t="s">
        <v>130</v>
      </c>
      <c r="AV145" s="13" t="s">
        <v>130</v>
      </c>
      <c r="AW145" s="13" t="s">
        <v>34</v>
      </c>
      <c r="AX145" s="13" t="s">
        <v>72</v>
      </c>
      <c r="AY145" s="242" t="s">
        <v>122</v>
      </c>
    </row>
    <row r="146" s="13" customFormat="1">
      <c r="A146" s="13"/>
      <c r="B146" s="231"/>
      <c r="C146" s="232"/>
      <c r="D146" s="233" t="s">
        <v>132</v>
      </c>
      <c r="E146" s="234" t="s">
        <v>18</v>
      </c>
      <c r="F146" s="235" t="s">
        <v>208</v>
      </c>
      <c r="G146" s="232"/>
      <c r="H146" s="236">
        <v>0.90000000000000002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132</v>
      </c>
      <c r="AU146" s="242" t="s">
        <v>130</v>
      </c>
      <c r="AV146" s="13" t="s">
        <v>130</v>
      </c>
      <c r="AW146" s="13" t="s">
        <v>34</v>
      </c>
      <c r="AX146" s="13" t="s">
        <v>72</v>
      </c>
      <c r="AY146" s="242" t="s">
        <v>122</v>
      </c>
    </row>
    <row r="147" s="13" customFormat="1">
      <c r="A147" s="13"/>
      <c r="B147" s="231"/>
      <c r="C147" s="232"/>
      <c r="D147" s="233" t="s">
        <v>132</v>
      </c>
      <c r="E147" s="234" t="s">
        <v>18</v>
      </c>
      <c r="F147" s="235" t="s">
        <v>212</v>
      </c>
      <c r="G147" s="232"/>
      <c r="H147" s="236">
        <v>25.109999999999999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132</v>
      </c>
      <c r="AU147" s="242" t="s">
        <v>130</v>
      </c>
      <c r="AV147" s="13" t="s">
        <v>130</v>
      </c>
      <c r="AW147" s="13" t="s">
        <v>34</v>
      </c>
      <c r="AX147" s="13" t="s">
        <v>72</v>
      </c>
      <c r="AY147" s="242" t="s">
        <v>122</v>
      </c>
    </row>
    <row r="148" s="14" customFormat="1">
      <c r="A148" s="14"/>
      <c r="B148" s="243"/>
      <c r="C148" s="244"/>
      <c r="D148" s="233" t="s">
        <v>132</v>
      </c>
      <c r="E148" s="245" t="s">
        <v>18</v>
      </c>
      <c r="F148" s="246" t="s">
        <v>134</v>
      </c>
      <c r="G148" s="244"/>
      <c r="H148" s="247">
        <v>354.94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132</v>
      </c>
      <c r="AU148" s="253" t="s">
        <v>130</v>
      </c>
      <c r="AV148" s="14" t="s">
        <v>135</v>
      </c>
      <c r="AW148" s="14" t="s">
        <v>34</v>
      </c>
      <c r="AX148" s="14" t="s">
        <v>80</v>
      </c>
      <c r="AY148" s="253" t="s">
        <v>122</v>
      </c>
    </row>
    <row r="149" s="2" customFormat="1" ht="16.5" customHeight="1">
      <c r="A149" s="39"/>
      <c r="B149" s="40"/>
      <c r="C149" s="254" t="s">
        <v>205</v>
      </c>
      <c r="D149" s="254" t="s">
        <v>136</v>
      </c>
      <c r="E149" s="255" t="s">
        <v>213</v>
      </c>
      <c r="F149" s="256" t="s">
        <v>214</v>
      </c>
      <c r="G149" s="257" t="s">
        <v>127</v>
      </c>
      <c r="H149" s="258">
        <v>408.18000000000001</v>
      </c>
      <c r="I149" s="259"/>
      <c r="J149" s="258">
        <f>ROUND(I149*H149,2)</f>
        <v>0</v>
      </c>
      <c r="K149" s="256" t="s">
        <v>215</v>
      </c>
      <c r="L149" s="260"/>
      <c r="M149" s="261" t="s">
        <v>18</v>
      </c>
      <c r="N149" s="262" t="s">
        <v>44</v>
      </c>
      <c r="O149" s="85"/>
      <c r="P149" s="227">
        <f>O149*H149</f>
        <v>0</v>
      </c>
      <c r="Q149" s="227">
        <v>0.0012999999999999999</v>
      </c>
      <c r="R149" s="227">
        <f>Q149*H149</f>
        <v>0.53063399999999994</v>
      </c>
      <c r="S149" s="227">
        <v>0</v>
      </c>
      <c r="T149" s="22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9" t="s">
        <v>216</v>
      </c>
      <c r="AT149" s="229" t="s">
        <v>136</v>
      </c>
      <c r="AU149" s="229" t="s">
        <v>130</v>
      </c>
      <c r="AY149" s="18" t="s">
        <v>122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8" t="s">
        <v>130</v>
      </c>
      <c r="BK149" s="230">
        <f>ROUND(I149*H149,2)</f>
        <v>0</v>
      </c>
      <c r="BL149" s="18" t="s">
        <v>205</v>
      </c>
      <c r="BM149" s="229" t="s">
        <v>217</v>
      </c>
    </row>
    <row r="150" s="15" customFormat="1">
      <c r="A150" s="15"/>
      <c r="B150" s="263"/>
      <c r="C150" s="264"/>
      <c r="D150" s="233" t="s">
        <v>132</v>
      </c>
      <c r="E150" s="265" t="s">
        <v>18</v>
      </c>
      <c r="F150" s="266" t="s">
        <v>151</v>
      </c>
      <c r="G150" s="264"/>
      <c r="H150" s="265" t="s">
        <v>18</v>
      </c>
      <c r="I150" s="267"/>
      <c r="J150" s="264"/>
      <c r="K150" s="264"/>
      <c r="L150" s="268"/>
      <c r="M150" s="269"/>
      <c r="N150" s="270"/>
      <c r="O150" s="270"/>
      <c r="P150" s="270"/>
      <c r="Q150" s="270"/>
      <c r="R150" s="270"/>
      <c r="S150" s="270"/>
      <c r="T150" s="27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2" t="s">
        <v>132</v>
      </c>
      <c r="AU150" s="272" t="s">
        <v>130</v>
      </c>
      <c r="AV150" s="15" t="s">
        <v>80</v>
      </c>
      <c r="AW150" s="15" t="s">
        <v>34</v>
      </c>
      <c r="AX150" s="15" t="s">
        <v>72</v>
      </c>
      <c r="AY150" s="272" t="s">
        <v>122</v>
      </c>
    </row>
    <row r="151" s="13" customFormat="1">
      <c r="A151" s="13"/>
      <c r="B151" s="231"/>
      <c r="C151" s="232"/>
      <c r="D151" s="233" t="s">
        <v>132</v>
      </c>
      <c r="E151" s="234" t="s">
        <v>18</v>
      </c>
      <c r="F151" s="235" t="s">
        <v>207</v>
      </c>
      <c r="G151" s="232"/>
      <c r="H151" s="236">
        <v>328.93000000000001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132</v>
      </c>
      <c r="AU151" s="242" t="s">
        <v>130</v>
      </c>
      <c r="AV151" s="13" t="s">
        <v>130</v>
      </c>
      <c r="AW151" s="13" t="s">
        <v>34</v>
      </c>
      <c r="AX151" s="13" t="s">
        <v>72</v>
      </c>
      <c r="AY151" s="242" t="s">
        <v>122</v>
      </c>
    </row>
    <row r="152" s="13" customFormat="1">
      <c r="A152" s="13"/>
      <c r="B152" s="231"/>
      <c r="C152" s="232"/>
      <c r="D152" s="233" t="s">
        <v>132</v>
      </c>
      <c r="E152" s="234" t="s">
        <v>18</v>
      </c>
      <c r="F152" s="235" t="s">
        <v>208</v>
      </c>
      <c r="G152" s="232"/>
      <c r="H152" s="236">
        <v>0.90000000000000002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132</v>
      </c>
      <c r="AU152" s="242" t="s">
        <v>130</v>
      </c>
      <c r="AV152" s="13" t="s">
        <v>130</v>
      </c>
      <c r="AW152" s="13" t="s">
        <v>34</v>
      </c>
      <c r="AX152" s="13" t="s">
        <v>72</v>
      </c>
      <c r="AY152" s="242" t="s">
        <v>122</v>
      </c>
    </row>
    <row r="153" s="13" customFormat="1">
      <c r="A153" s="13"/>
      <c r="B153" s="231"/>
      <c r="C153" s="232"/>
      <c r="D153" s="233" t="s">
        <v>132</v>
      </c>
      <c r="E153" s="234" t="s">
        <v>18</v>
      </c>
      <c r="F153" s="235" t="s">
        <v>212</v>
      </c>
      <c r="G153" s="232"/>
      <c r="H153" s="236">
        <v>25.109999999999999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132</v>
      </c>
      <c r="AU153" s="242" t="s">
        <v>130</v>
      </c>
      <c r="AV153" s="13" t="s">
        <v>130</v>
      </c>
      <c r="AW153" s="13" t="s">
        <v>34</v>
      </c>
      <c r="AX153" s="13" t="s">
        <v>72</v>
      </c>
      <c r="AY153" s="242" t="s">
        <v>122</v>
      </c>
    </row>
    <row r="154" s="14" customFormat="1">
      <c r="A154" s="14"/>
      <c r="B154" s="243"/>
      <c r="C154" s="244"/>
      <c r="D154" s="233" t="s">
        <v>132</v>
      </c>
      <c r="E154" s="245" t="s">
        <v>18</v>
      </c>
      <c r="F154" s="246" t="s">
        <v>134</v>
      </c>
      <c r="G154" s="244"/>
      <c r="H154" s="247">
        <v>354.94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132</v>
      </c>
      <c r="AU154" s="253" t="s">
        <v>130</v>
      </c>
      <c r="AV154" s="14" t="s">
        <v>135</v>
      </c>
      <c r="AW154" s="14" t="s">
        <v>34</v>
      </c>
      <c r="AX154" s="14" t="s">
        <v>80</v>
      </c>
      <c r="AY154" s="253" t="s">
        <v>122</v>
      </c>
    </row>
    <row r="155" s="13" customFormat="1">
      <c r="A155" s="13"/>
      <c r="B155" s="231"/>
      <c r="C155" s="232"/>
      <c r="D155" s="233" t="s">
        <v>132</v>
      </c>
      <c r="E155" s="232"/>
      <c r="F155" s="235" t="s">
        <v>218</v>
      </c>
      <c r="G155" s="232"/>
      <c r="H155" s="236">
        <v>408.18000000000001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132</v>
      </c>
      <c r="AU155" s="242" t="s">
        <v>130</v>
      </c>
      <c r="AV155" s="13" t="s">
        <v>130</v>
      </c>
      <c r="AW155" s="13" t="s">
        <v>4</v>
      </c>
      <c r="AX155" s="13" t="s">
        <v>80</v>
      </c>
      <c r="AY155" s="242" t="s">
        <v>122</v>
      </c>
    </row>
    <row r="156" s="2" customFormat="1" ht="16.5" customHeight="1">
      <c r="A156" s="39"/>
      <c r="B156" s="40"/>
      <c r="C156" s="219" t="s">
        <v>219</v>
      </c>
      <c r="D156" s="219" t="s">
        <v>124</v>
      </c>
      <c r="E156" s="220" t="s">
        <v>220</v>
      </c>
      <c r="F156" s="221" t="s">
        <v>221</v>
      </c>
      <c r="G156" s="222" t="s">
        <v>127</v>
      </c>
      <c r="H156" s="223">
        <v>198</v>
      </c>
      <c r="I156" s="224"/>
      <c r="J156" s="223">
        <f>ROUND(I156*H156,2)</f>
        <v>0</v>
      </c>
      <c r="K156" s="221" t="s">
        <v>128</v>
      </c>
      <c r="L156" s="45"/>
      <c r="M156" s="225" t="s">
        <v>18</v>
      </c>
      <c r="N156" s="226" t="s">
        <v>44</v>
      </c>
      <c r="O156" s="85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9" t="s">
        <v>205</v>
      </c>
      <c r="AT156" s="229" t="s">
        <v>124</v>
      </c>
      <c r="AU156" s="229" t="s">
        <v>130</v>
      </c>
      <c r="AY156" s="18" t="s">
        <v>122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8" t="s">
        <v>130</v>
      </c>
      <c r="BK156" s="230">
        <f>ROUND(I156*H156,2)</f>
        <v>0</v>
      </c>
      <c r="BL156" s="18" t="s">
        <v>205</v>
      </c>
      <c r="BM156" s="229" t="s">
        <v>222</v>
      </c>
    </row>
    <row r="157" s="15" customFormat="1">
      <c r="A157" s="15"/>
      <c r="B157" s="263"/>
      <c r="C157" s="264"/>
      <c r="D157" s="233" t="s">
        <v>132</v>
      </c>
      <c r="E157" s="265" t="s">
        <v>18</v>
      </c>
      <c r="F157" s="266" t="s">
        <v>151</v>
      </c>
      <c r="G157" s="264"/>
      <c r="H157" s="265" t="s">
        <v>18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132</v>
      </c>
      <c r="AU157" s="272" t="s">
        <v>130</v>
      </c>
      <c r="AV157" s="15" t="s">
        <v>80</v>
      </c>
      <c r="AW157" s="15" t="s">
        <v>34</v>
      </c>
      <c r="AX157" s="15" t="s">
        <v>72</v>
      </c>
      <c r="AY157" s="272" t="s">
        <v>122</v>
      </c>
    </row>
    <row r="158" s="13" customFormat="1">
      <c r="A158" s="13"/>
      <c r="B158" s="231"/>
      <c r="C158" s="232"/>
      <c r="D158" s="233" t="s">
        <v>132</v>
      </c>
      <c r="E158" s="234" t="s">
        <v>18</v>
      </c>
      <c r="F158" s="235" t="s">
        <v>223</v>
      </c>
      <c r="G158" s="232"/>
      <c r="H158" s="236">
        <v>198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132</v>
      </c>
      <c r="AU158" s="242" t="s">
        <v>130</v>
      </c>
      <c r="AV158" s="13" t="s">
        <v>130</v>
      </c>
      <c r="AW158" s="13" t="s">
        <v>34</v>
      </c>
      <c r="AX158" s="13" t="s">
        <v>72</v>
      </c>
      <c r="AY158" s="242" t="s">
        <v>122</v>
      </c>
    </row>
    <row r="159" s="14" customFormat="1">
      <c r="A159" s="14"/>
      <c r="B159" s="243"/>
      <c r="C159" s="244"/>
      <c r="D159" s="233" t="s">
        <v>132</v>
      </c>
      <c r="E159" s="245" t="s">
        <v>18</v>
      </c>
      <c r="F159" s="246" t="s">
        <v>134</v>
      </c>
      <c r="G159" s="244"/>
      <c r="H159" s="247">
        <v>198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132</v>
      </c>
      <c r="AU159" s="253" t="s">
        <v>130</v>
      </c>
      <c r="AV159" s="14" t="s">
        <v>135</v>
      </c>
      <c r="AW159" s="14" t="s">
        <v>34</v>
      </c>
      <c r="AX159" s="14" t="s">
        <v>80</v>
      </c>
      <c r="AY159" s="253" t="s">
        <v>122</v>
      </c>
    </row>
    <row r="160" s="2" customFormat="1" ht="16.5" customHeight="1">
      <c r="A160" s="39"/>
      <c r="B160" s="40"/>
      <c r="C160" s="254" t="s">
        <v>224</v>
      </c>
      <c r="D160" s="254" t="s">
        <v>136</v>
      </c>
      <c r="E160" s="255" t="s">
        <v>225</v>
      </c>
      <c r="F160" s="256" t="s">
        <v>226</v>
      </c>
      <c r="G160" s="257" t="s">
        <v>127</v>
      </c>
      <c r="H160" s="258">
        <v>227.69999999999999</v>
      </c>
      <c r="I160" s="259"/>
      <c r="J160" s="258">
        <f>ROUND(I160*H160,2)</f>
        <v>0</v>
      </c>
      <c r="K160" s="256" t="s">
        <v>128</v>
      </c>
      <c r="L160" s="260"/>
      <c r="M160" s="261" t="s">
        <v>18</v>
      </c>
      <c r="N160" s="262" t="s">
        <v>44</v>
      </c>
      <c r="O160" s="85"/>
      <c r="P160" s="227">
        <f>O160*H160</f>
        <v>0</v>
      </c>
      <c r="Q160" s="227">
        <v>0.00029999999999999997</v>
      </c>
      <c r="R160" s="227">
        <f>Q160*H160</f>
        <v>0.068309999999999996</v>
      </c>
      <c r="S160" s="227">
        <v>0</v>
      </c>
      <c r="T160" s="22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9" t="s">
        <v>216</v>
      </c>
      <c r="AT160" s="229" t="s">
        <v>136</v>
      </c>
      <c r="AU160" s="229" t="s">
        <v>130</v>
      </c>
      <c r="AY160" s="18" t="s">
        <v>122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8" t="s">
        <v>130</v>
      </c>
      <c r="BK160" s="230">
        <f>ROUND(I160*H160,2)</f>
        <v>0</v>
      </c>
      <c r="BL160" s="18" t="s">
        <v>205</v>
      </c>
      <c r="BM160" s="229" t="s">
        <v>227</v>
      </c>
    </row>
    <row r="161" s="15" customFormat="1">
      <c r="A161" s="15"/>
      <c r="B161" s="263"/>
      <c r="C161" s="264"/>
      <c r="D161" s="233" t="s">
        <v>132</v>
      </c>
      <c r="E161" s="265" t="s">
        <v>18</v>
      </c>
      <c r="F161" s="266" t="s">
        <v>151</v>
      </c>
      <c r="G161" s="264"/>
      <c r="H161" s="265" t="s">
        <v>18</v>
      </c>
      <c r="I161" s="267"/>
      <c r="J161" s="264"/>
      <c r="K161" s="264"/>
      <c r="L161" s="268"/>
      <c r="M161" s="269"/>
      <c r="N161" s="270"/>
      <c r="O161" s="270"/>
      <c r="P161" s="270"/>
      <c r="Q161" s="270"/>
      <c r="R161" s="270"/>
      <c r="S161" s="270"/>
      <c r="T161" s="271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2" t="s">
        <v>132</v>
      </c>
      <c r="AU161" s="272" t="s">
        <v>130</v>
      </c>
      <c r="AV161" s="15" t="s">
        <v>80</v>
      </c>
      <c r="AW161" s="15" t="s">
        <v>34</v>
      </c>
      <c r="AX161" s="15" t="s">
        <v>72</v>
      </c>
      <c r="AY161" s="272" t="s">
        <v>122</v>
      </c>
    </row>
    <row r="162" s="13" customFormat="1">
      <c r="A162" s="13"/>
      <c r="B162" s="231"/>
      <c r="C162" s="232"/>
      <c r="D162" s="233" t="s">
        <v>132</v>
      </c>
      <c r="E162" s="234" t="s">
        <v>18</v>
      </c>
      <c r="F162" s="235" t="s">
        <v>223</v>
      </c>
      <c r="G162" s="232"/>
      <c r="H162" s="236">
        <v>198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132</v>
      </c>
      <c r="AU162" s="242" t="s">
        <v>130</v>
      </c>
      <c r="AV162" s="13" t="s">
        <v>130</v>
      </c>
      <c r="AW162" s="13" t="s">
        <v>34</v>
      </c>
      <c r="AX162" s="13" t="s">
        <v>72</v>
      </c>
      <c r="AY162" s="242" t="s">
        <v>122</v>
      </c>
    </row>
    <row r="163" s="14" customFormat="1">
      <c r="A163" s="14"/>
      <c r="B163" s="243"/>
      <c r="C163" s="244"/>
      <c r="D163" s="233" t="s">
        <v>132</v>
      </c>
      <c r="E163" s="245" t="s">
        <v>18</v>
      </c>
      <c r="F163" s="246" t="s">
        <v>134</v>
      </c>
      <c r="G163" s="244"/>
      <c r="H163" s="247">
        <v>198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132</v>
      </c>
      <c r="AU163" s="253" t="s">
        <v>130</v>
      </c>
      <c r="AV163" s="14" t="s">
        <v>135</v>
      </c>
      <c r="AW163" s="14" t="s">
        <v>34</v>
      </c>
      <c r="AX163" s="14" t="s">
        <v>80</v>
      </c>
      <c r="AY163" s="253" t="s">
        <v>122</v>
      </c>
    </row>
    <row r="164" s="13" customFormat="1">
      <c r="A164" s="13"/>
      <c r="B164" s="231"/>
      <c r="C164" s="232"/>
      <c r="D164" s="233" t="s">
        <v>132</v>
      </c>
      <c r="E164" s="232"/>
      <c r="F164" s="235" t="s">
        <v>228</v>
      </c>
      <c r="G164" s="232"/>
      <c r="H164" s="236">
        <v>227.69999999999999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132</v>
      </c>
      <c r="AU164" s="242" t="s">
        <v>130</v>
      </c>
      <c r="AV164" s="13" t="s">
        <v>130</v>
      </c>
      <c r="AW164" s="13" t="s">
        <v>4</v>
      </c>
      <c r="AX164" s="13" t="s">
        <v>80</v>
      </c>
      <c r="AY164" s="242" t="s">
        <v>122</v>
      </c>
    </row>
    <row r="165" s="2" customFormat="1" ht="24" customHeight="1">
      <c r="A165" s="39"/>
      <c r="B165" s="40"/>
      <c r="C165" s="219" t="s">
        <v>229</v>
      </c>
      <c r="D165" s="219" t="s">
        <v>124</v>
      </c>
      <c r="E165" s="220" t="s">
        <v>230</v>
      </c>
      <c r="F165" s="221" t="s">
        <v>231</v>
      </c>
      <c r="G165" s="222" t="s">
        <v>127</v>
      </c>
      <c r="H165" s="223">
        <v>20.539999999999999</v>
      </c>
      <c r="I165" s="224"/>
      <c r="J165" s="223">
        <f>ROUND(I165*H165,2)</f>
        <v>0</v>
      </c>
      <c r="K165" s="221" t="s">
        <v>128</v>
      </c>
      <c r="L165" s="45"/>
      <c r="M165" s="225" t="s">
        <v>18</v>
      </c>
      <c r="N165" s="226" t="s">
        <v>44</v>
      </c>
      <c r="O165" s="85"/>
      <c r="P165" s="227">
        <f>O165*H165</f>
        <v>0</v>
      </c>
      <c r="Q165" s="227">
        <v>0.00076999999999999996</v>
      </c>
      <c r="R165" s="227">
        <f>Q165*H165</f>
        <v>0.015815799999999998</v>
      </c>
      <c r="S165" s="227">
        <v>0</v>
      </c>
      <c r="T165" s="22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9" t="s">
        <v>205</v>
      </c>
      <c r="AT165" s="229" t="s">
        <v>124</v>
      </c>
      <c r="AU165" s="229" t="s">
        <v>130</v>
      </c>
      <c r="AY165" s="18" t="s">
        <v>122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8" t="s">
        <v>130</v>
      </c>
      <c r="BK165" s="230">
        <f>ROUND(I165*H165,2)</f>
        <v>0</v>
      </c>
      <c r="BL165" s="18" t="s">
        <v>205</v>
      </c>
      <c r="BM165" s="229" t="s">
        <v>232</v>
      </c>
    </row>
    <row r="166" s="15" customFormat="1">
      <c r="A166" s="15"/>
      <c r="B166" s="263"/>
      <c r="C166" s="264"/>
      <c r="D166" s="233" t="s">
        <v>132</v>
      </c>
      <c r="E166" s="265" t="s">
        <v>18</v>
      </c>
      <c r="F166" s="266" t="s">
        <v>151</v>
      </c>
      <c r="G166" s="264"/>
      <c r="H166" s="265" t="s">
        <v>18</v>
      </c>
      <c r="I166" s="267"/>
      <c r="J166" s="264"/>
      <c r="K166" s="264"/>
      <c r="L166" s="268"/>
      <c r="M166" s="269"/>
      <c r="N166" s="270"/>
      <c r="O166" s="270"/>
      <c r="P166" s="270"/>
      <c r="Q166" s="270"/>
      <c r="R166" s="270"/>
      <c r="S166" s="270"/>
      <c r="T166" s="27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2" t="s">
        <v>132</v>
      </c>
      <c r="AU166" s="272" t="s">
        <v>130</v>
      </c>
      <c r="AV166" s="15" t="s">
        <v>80</v>
      </c>
      <c r="AW166" s="15" t="s">
        <v>34</v>
      </c>
      <c r="AX166" s="15" t="s">
        <v>72</v>
      </c>
      <c r="AY166" s="272" t="s">
        <v>122</v>
      </c>
    </row>
    <row r="167" s="13" customFormat="1">
      <c r="A167" s="13"/>
      <c r="B167" s="231"/>
      <c r="C167" s="232"/>
      <c r="D167" s="233" t="s">
        <v>132</v>
      </c>
      <c r="E167" s="234" t="s">
        <v>18</v>
      </c>
      <c r="F167" s="235" t="s">
        <v>233</v>
      </c>
      <c r="G167" s="232"/>
      <c r="H167" s="236">
        <v>1.6799999999999999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132</v>
      </c>
      <c r="AU167" s="242" t="s">
        <v>130</v>
      </c>
      <c r="AV167" s="13" t="s">
        <v>130</v>
      </c>
      <c r="AW167" s="13" t="s">
        <v>34</v>
      </c>
      <c r="AX167" s="13" t="s">
        <v>72</v>
      </c>
      <c r="AY167" s="242" t="s">
        <v>122</v>
      </c>
    </row>
    <row r="168" s="13" customFormat="1">
      <c r="A168" s="13"/>
      <c r="B168" s="231"/>
      <c r="C168" s="232"/>
      <c r="D168" s="233" t="s">
        <v>132</v>
      </c>
      <c r="E168" s="234" t="s">
        <v>18</v>
      </c>
      <c r="F168" s="235" t="s">
        <v>234</v>
      </c>
      <c r="G168" s="232"/>
      <c r="H168" s="236">
        <v>7.2999999999999998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132</v>
      </c>
      <c r="AU168" s="242" t="s">
        <v>130</v>
      </c>
      <c r="AV168" s="13" t="s">
        <v>130</v>
      </c>
      <c r="AW168" s="13" t="s">
        <v>34</v>
      </c>
      <c r="AX168" s="13" t="s">
        <v>72</v>
      </c>
      <c r="AY168" s="242" t="s">
        <v>122</v>
      </c>
    </row>
    <row r="169" s="13" customFormat="1">
      <c r="A169" s="13"/>
      <c r="B169" s="231"/>
      <c r="C169" s="232"/>
      <c r="D169" s="233" t="s">
        <v>132</v>
      </c>
      <c r="E169" s="234" t="s">
        <v>18</v>
      </c>
      <c r="F169" s="235" t="s">
        <v>235</v>
      </c>
      <c r="G169" s="232"/>
      <c r="H169" s="236">
        <v>11.560000000000001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132</v>
      </c>
      <c r="AU169" s="242" t="s">
        <v>130</v>
      </c>
      <c r="AV169" s="13" t="s">
        <v>130</v>
      </c>
      <c r="AW169" s="13" t="s">
        <v>34</v>
      </c>
      <c r="AX169" s="13" t="s">
        <v>72</v>
      </c>
      <c r="AY169" s="242" t="s">
        <v>122</v>
      </c>
    </row>
    <row r="170" s="14" customFormat="1">
      <c r="A170" s="14"/>
      <c r="B170" s="243"/>
      <c r="C170" s="244"/>
      <c r="D170" s="233" t="s">
        <v>132</v>
      </c>
      <c r="E170" s="245" t="s">
        <v>18</v>
      </c>
      <c r="F170" s="246" t="s">
        <v>134</v>
      </c>
      <c r="G170" s="244"/>
      <c r="H170" s="247">
        <v>20.539999999999999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132</v>
      </c>
      <c r="AU170" s="253" t="s">
        <v>130</v>
      </c>
      <c r="AV170" s="14" t="s">
        <v>135</v>
      </c>
      <c r="AW170" s="14" t="s">
        <v>34</v>
      </c>
      <c r="AX170" s="14" t="s">
        <v>80</v>
      </c>
      <c r="AY170" s="253" t="s">
        <v>122</v>
      </c>
    </row>
    <row r="171" s="2" customFormat="1" ht="16.5" customHeight="1">
      <c r="A171" s="39"/>
      <c r="B171" s="40"/>
      <c r="C171" s="254" t="s">
        <v>236</v>
      </c>
      <c r="D171" s="254" t="s">
        <v>136</v>
      </c>
      <c r="E171" s="255" t="s">
        <v>237</v>
      </c>
      <c r="F171" s="256" t="s">
        <v>238</v>
      </c>
      <c r="G171" s="257" t="s">
        <v>127</v>
      </c>
      <c r="H171" s="258">
        <v>24.649999999999999</v>
      </c>
      <c r="I171" s="259"/>
      <c r="J171" s="258">
        <f>ROUND(I171*H171,2)</f>
        <v>0</v>
      </c>
      <c r="K171" s="256" t="s">
        <v>239</v>
      </c>
      <c r="L171" s="260"/>
      <c r="M171" s="261" t="s">
        <v>18</v>
      </c>
      <c r="N171" s="262" t="s">
        <v>44</v>
      </c>
      <c r="O171" s="85"/>
      <c r="P171" s="227">
        <f>O171*H171</f>
        <v>0</v>
      </c>
      <c r="Q171" s="227">
        <v>0.0012999999999999999</v>
      </c>
      <c r="R171" s="227">
        <f>Q171*H171</f>
        <v>0.032044999999999997</v>
      </c>
      <c r="S171" s="227">
        <v>0</v>
      </c>
      <c r="T171" s="22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9" t="s">
        <v>216</v>
      </c>
      <c r="AT171" s="229" t="s">
        <v>136</v>
      </c>
      <c r="AU171" s="229" t="s">
        <v>130</v>
      </c>
      <c r="AY171" s="18" t="s">
        <v>122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8" t="s">
        <v>130</v>
      </c>
      <c r="BK171" s="230">
        <f>ROUND(I171*H171,2)</f>
        <v>0</v>
      </c>
      <c r="BL171" s="18" t="s">
        <v>205</v>
      </c>
      <c r="BM171" s="229" t="s">
        <v>240</v>
      </c>
    </row>
    <row r="172" s="15" customFormat="1">
      <c r="A172" s="15"/>
      <c r="B172" s="263"/>
      <c r="C172" s="264"/>
      <c r="D172" s="233" t="s">
        <v>132</v>
      </c>
      <c r="E172" s="265" t="s">
        <v>18</v>
      </c>
      <c r="F172" s="266" t="s">
        <v>151</v>
      </c>
      <c r="G172" s="264"/>
      <c r="H172" s="265" t="s">
        <v>18</v>
      </c>
      <c r="I172" s="267"/>
      <c r="J172" s="264"/>
      <c r="K172" s="264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132</v>
      </c>
      <c r="AU172" s="272" t="s">
        <v>130</v>
      </c>
      <c r="AV172" s="15" t="s">
        <v>80</v>
      </c>
      <c r="AW172" s="15" t="s">
        <v>34</v>
      </c>
      <c r="AX172" s="15" t="s">
        <v>72</v>
      </c>
      <c r="AY172" s="272" t="s">
        <v>122</v>
      </c>
    </row>
    <row r="173" s="13" customFormat="1">
      <c r="A173" s="13"/>
      <c r="B173" s="231"/>
      <c r="C173" s="232"/>
      <c r="D173" s="233" t="s">
        <v>132</v>
      </c>
      <c r="E173" s="234" t="s">
        <v>18</v>
      </c>
      <c r="F173" s="235" t="s">
        <v>233</v>
      </c>
      <c r="G173" s="232"/>
      <c r="H173" s="236">
        <v>1.6799999999999999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132</v>
      </c>
      <c r="AU173" s="242" t="s">
        <v>130</v>
      </c>
      <c r="AV173" s="13" t="s">
        <v>130</v>
      </c>
      <c r="AW173" s="13" t="s">
        <v>34</v>
      </c>
      <c r="AX173" s="13" t="s">
        <v>72</v>
      </c>
      <c r="AY173" s="242" t="s">
        <v>122</v>
      </c>
    </row>
    <row r="174" s="13" customFormat="1">
      <c r="A174" s="13"/>
      <c r="B174" s="231"/>
      <c r="C174" s="232"/>
      <c r="D174" s="233" t="s">
        <v>132</v>
      </c>
      <c r="E174" s="234" t="s">
        <v>18</v>
      </c>
      <c r="F174" s="235" t="s">
        <v>234</v>
      </c>
      <c r="G174" s="232"/>
      <c r="H174" s="236">
        <v>7.2999999999999998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132</v>
      </c>
      <c r="AU174" s="242" t="s">
        <v>130</v>
      </c>
      <c r="AV174" s="13" t="s">
        <v>130</v>
      </c>
      <c r="AW174" s="13" t="s">
        <v>34</v>
      </c>
      <c r="AX174" s="13" t="s">
        <v>72</v>
      </c>
      <c r="AY174" s="242" t="s">
        <v>122</v>
      </c>
    </row>
    <row r="175" s="13" customFormat="1">
      <c r="A175" s="13"/>
      <c r="B175" s="231"/>
      <c r="C175" s="232"/>
      <c r="D175" s="233" t="s">
        <v>132</v>
      </c>
      <c r="E175" s="234" t="s">
        <v>18</v>
      </c>
      <c r="F175" s="235" t="s">
        <v>235</v>
      </c>
      <c r="G175" s="232"/>
      <c r="H175" s="236">
        <v>11.560000000000001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132</v>
      </c>
      <c r="AU175" s="242" t="s">
        <v>130</v>
      </c>
      <c r="AV175" s="13" t="s">
        <v>130</v>
      </c>
      <c r="AW175" s="13" t="s">
        <v>34</v>
      </c>
      <c r="AX175" s="13" t="s">
        <v>72</v>
      </c>
      <c r="AY175" s="242" t="s">
        <v>122</v>
      </c>
    </row>
    <row r="176" s="14" customFormat="1">
      <c r="A176" s="14"/>
      <c r="B176" s="243"/>
      <c r="C176" s="244"/>
      <c r="D176" s="233" t="s">
        <v>132</v>
      </c>
      <c r="E176" s="245" t="s">
        <v>18</v>
      </c>
      <c r="F176" s="246" t="s">
        <v>134</v>
      </c>
      <c r="G176" s="244"/>
      <c r="H176" s="247">
        <v>20.539999999999999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132</v>
      </c>
      <c r="AU176" s="253" t="s">
        <v>130</v>
      </c>
      <c r="AV176" s="14" t="s">
        <v>135</v>
      </c>
      <c r="AW176" s="14" t="s">
        <v>34</v>
      </c>
      <c r="AX176" s="14" t="s">
        <v>80</v>
      </c>
      <c r="AY176" s="253" t="s">
        <v>122</v>
      </c>
    </row>
    <row r="177" s="13" customFormat="1">
      <c r="A177" s="13"/>
      <c r="B177" s="231"/>
      <c r="C177" s="232"/>
      <c r="D177" s="233" t="s">
        <v>132</v>
      </c>
      <c r="E177" s="232"/>
      <c r="F177" s="235" t="s">
        <v>241</v>
      </c>
      <c r="G177" s="232"/>
      <c r="H177" s="236">
        <v>24.649999999999999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132</v>
      </c>
      <c r="AU177" s="242" t="s">
        <v>130</v>
      </c>
      <c r="AV177" s="13" t="s">
        <v>130</v>
      </c>
      <c r="AW177" s="13" t="s">
        <v>4</v>
      </c>
      <c r="AX177" s="13" t="s">
        <v>80</v>
      </c>
      <c r="AY177" s="242" t="s">
        <v>122</v>
      </c>
    </row>
    <row r="178" s="2" customFormat="1" ht="24" customHeight="1">
      <c r="A178" s="39"/>
      <c r="B178" s="40"/>
      <c r="C178" s="219" t="s">
        <v>7</v>
      </c>
      <c r="D178" s="219" t="s">
        <v>124</v>
      </c>
      <c r="E178" s="220" t="s">
        <v>242</v>
      </c>
      <c r="F178" s="221" t="s">
        <v>243</v>
      </c>
      <c r="G178" s="222" t="s">
        <v>244</v>
      </c>
      <c r="H178" s="224"/>
      <c r="I178" s="224"/>
      <c r="J178" s="223">
        <f>ROUND(I178*H178,2)</f>
        <v>0</v>
      </c>
      <c r="K178" s="221" t="s">
        <v>128</v>
      </c>
      <c r="L178" s="45"/>
      <c r="M178" s="225" t="s">
        <v>18</v>
      </c>
      <c r="N178" s="226" t="s">
        <v>44</v>
      </c>
      <c r="O178" s="85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9" t="s">
        <v>205</v>
      </c>
      <c r="AT178" s="229" t="s">
        <v>124</v>
      </c>
      <c r="AU178" s="229" t="s">
        <v>130</v>
      </c>
      <c r="AY178" s="18" t="s">
        <v>122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8" t="s">
        <v>130</v>
      </c>
      <c r="BK178" s="230">
        <f>ROUND(I178*H178,2)</f>
        <v>0</v>
      </c>
      <c r="BL178" s="18" t="s">
        <v>205</v>
      </c>
      <c r="BM178" s="229" t="s">
        <v>245</v>
      </c>
    </row>
    <row r="179" s="12" customFormat="1" ht="22.8" customHeight="1">
      <c r="A179" s="12"/>
      <c r="B179" s="203"/>
      <c r="C179" s="204"/>
      <c r="D179" s="205" t="s">
        <v>71</v>
      </c>
      <c r="E179" s="217" t="s">
        <v>246</v>
      </c>
      <c r="F179" s="217" t="s">
        <v>247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SUM(P180:P200)</f>
        <v>0</v>
      </c>
      <c r="Q179" s="211"/>
      <c r="R179" s="212">
        <f>SUM(R180:R200)</f>
        <v>2.187732</v>
      </c>
      <c r="S179" s="211"/>
      <c r="T179" s="213">
        <f>SUM(T180:T200)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130</v>
      </c>
      <c r="AT179" s="215" t="s">
        <v>71</v>
      </c>
      <c r="AU179" s="215" t="s">
        <v>80</v>
      </c>
      <c r="AY179" s="214" t="s">
        <v>122</v>
      </c>
      <c r="BK179" s="216">
        <f>SUM(BK180:BK200)</f>
        <v>0</v>
      </c>
    </row>
    <row r="180" s="2" customFormat="1" ht="24" customHeight="1">
      <c r="A180" s="39"/>
      <c r="B180" s="40"/>
      <c r="C180" s="219" t="s">
        <v>248</v>
      </c>
      <c r="D180" s="219" t="s">
        <v>124</v>
      </c>
      <c r="E180" s="220" t="s">
        <v>249</v>
      </c>
      <c r="F180" s="221" t="s">
        <v>250</v>
      </c>
      <c r="G180" s="222" t="s">
        <v>127</v>
      </c>
      <c r="H180" s="223">
        <v>10.470000000000001</v>
      </c>
      <c r="I180" s="224"/>
      <c r="J180" s="223">
        <f>ROUND(I180*H180,2)</f>
        <v>0</v>
      </c>
      <c r="K180" s="221" t="s">
        <v>128</v>
      </c>
      <c r="L180" s="45"/>
      <c r="M180" s="225" t="s">
        <v>18</v>
      </c>
      <c r="N180" s="226" t="s">
        <v>44</v>
      </c>
      <c r="O180" s="85"/>
      <c r="P180" s="227">
        <f>O180*H180</f>
        <v>0</v>
      </c>
      <c r="Q180" s="227">
        <v>0.0060000000000000001</v>
      </c>
      <c r="R180" s="227">
        <f>Q180*H180</f>
        <v>0.062820000000000001</v>
      </c>
      <c r="S180" s="227">
        <v>0</v>
      </c>
      <c r="T180" s="22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9" t="s">
        <v>205</v>
      </c>
      <c r="AT180" s="229" t="s">
        <v>124</v>
      </c>
      <c r="AU180" s="229" t="s">
        <v>130</v>
      </c>
      <c r="AY180" s="18" t="s">
        <v>122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8" t="s">
        <v>130</v>
      </c>
      <c r="BK180" s="230">
        <f>ROUND(I180*H180,2)</f>
        <v>0</v>
      </c>
      <c r="BL180" s="18" t="s">
        <v>205</v>
      </c>
      <c r="BM180" s="229" t="s">
        <v>251</v>
      </c>
    </row>
    <row r="181" s="15" customFormat="1">
      <c r="A181" s="15"/>
      <c r="B181" s="263"/>
      <c r="C181" s="264"/>
      <c r="D181" s="233" t="s">
        <v>132</v>
      </c>
      <c r="E181" s="265" t="s">
        <v>18</v>
      </c>
      <c r="F181" s="266" t="s">
        <v>151</v>
      </c>
      <c r="G181" s="264"/>
      <c r="H181" s="265" t="s">
        <v>18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2" t="s">
        <v>132</v>
      </c>
      <c r="AU181" s="272" t="s">
        <v>130</v>
      </c>
      <c r="AV181" s="15" t="s">
        <v>80</v>
      </c>
      <c r="AW181" s="15" t="s">
        <v>34</v>
      </c>
      <c r="AX181" s="15" t="s">
        <v>72</v>
      </c>
      <c r="AY181" s="272" t="s">
        <v>122</v>
      </c>
    </row>
    <row r="182" s="13" customFormat="1">
      <c r="A182" s="13"/>
      <c r="B182" s="231"/>
      <c r="C182" s="232"/>
      <c r="D182" s="233" t="s">
        <v>132</v>
      </c>
      <c r="E182" s="234" t="s">
        <v>18</v>
      </c>
      <c r="F182" s="235" t="s">
        <v>152</v>
      </c>
      <c r="G182" s="232"/>
      <c r="H182" s="236">
        <v>10.470000000000001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132</v>
      </c>
      <c r="AU182" s="242" t="s">
        <v>130</v>
      </c>
      <c r="AV182" s="13" t="s">
        <v>130</v>
      </c>
      <c r="AW182" s="13" t="s">
        <v>34</v>
      </c>
      <c r="AX182" s="13" t="s">
        <v>72</v>
      </c>
      <c r="AY182" s="242" t="s">
        <v>122</v>
      </c>
    </row>
    <row r="183" s="14" customFormat="1">
      <c r="A183" s="14"/>
      <c r="B183" s="243"/>
      <c r="C183" s="244"/>
      <c r="D183" s="233" t="s">
        <v>132</v>
      </c>
      <c r="E183" s="245" t="s">
        <v>18</v>
      </c>
      <c r="F183" s="246" t="s">
        <v>134</v>
      </c>
      <c r="G183" s="244"/>
      <c r="H183" s="247">
        <v>10.470000000000001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132</v>
      </c>
      <c r="AU183" s="253" t="s">
        <v>130</v>
      </c>
      <c r="AV183" s="14" t="s">
        <v>135</v>
      </c>
      <c r="AW183" s="14" t="s">
        <v>34</v>
      </c>
      <c r="AX183" s="14" t="s">
        <v>80</v>
      </c>
      <c r="AY183" s="253" t="s">
        <v>122</v>
      </c>
    </row>
    <row r="184" s="2" customFormat="1" ht="16.5" customHeight="1">
      <c r="A184" s="39"/>
      <c r="B184" s="40"/>
      <c r="C184" s="254" t="s">
        <v>252</v>
      </c>
      <c r="D184" s="254" t="s">
        <v>136</v>
      </c>
      <c r="E184" s="255" t="s">
        <v>253</v>
      </c>
      <c r="F184" s="256" t="s">
        <v>254</v>
      </c>
      <c r="G184" s="257" t="s">
        <v>127</v>
      </c>
      <c r="H184" s="258">
        <v>10.68</v>
      </c>
      <c r="I184" s="259"/>
      <c r="J184" s="258">
        <f>ROUND(I184*H184,2)</f>
        <v>0</v>
      </c>
      <c r="K184" s="256" t="s">
        <v>128</v>
      </c>
      <c r="L184" s="260"/>
      <c r="M184" s="261" t="s">
        <v>18</v>
      </c>
      <c r="N184" s="262" t="s">
        <v>44</v>
      </c>
      <c r="O184" s="85"/>
      <c r="P184" s="227">
        <f>O184*H184</f>
        <v>0</v>
      </c>
      <c r="Q184" s="227">
        <v>0.0025500000000000002</v>
      </c>
      <c r="R184" s="227">
        <f>Q184*H184</f>
        <v>0.027234000000000001</v>
      </c>
      <c r="S184" s="227">
        <v>0</v>
      </c>
      <c r="T184" s="22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9" t="s">
        <v>216</v>
      </c>
      <c r="AT184" s="229" t="s">
        <v>136</v>
      </c>
      <c r="AU184" s="229" t="s">
        <v>130</v>
      </c>
      <c r="AY184" s="18" t="s">
        <v>122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8" t="s">
        <v>130</v>
      </c>
      <c r="BK184" s="230">
        <f>ROUND(I184*H184,2)</f>
        <v>0</v>
      </c>
      <c r="BL184" s="18" t="s">
        <v>205</v>
      </c>
      <c r="BM184" s="229" t="s">
        <v>255</v>
      </c>
    </row>
    <row r="185" s="15" customFormat="1">
      <c r="A185" s="15"/>
      <c r="B185" s="263"/>
      <c r="C185" s="264"/>
      <c r="D185" s="233" t="s">
        <v>132</v>
      </c>
      <c r="E185" s="265" t="s">
        <v>18</v>
      </c>
      <c r="F185" s="266" t="s">
        <v>151</v>
      </c>
      <c r="G185" s="264"/>
      <c r="H185" s="265" t="s">
        <v>18</v>
      </c>
      <c r="I185" s="267"/>
      <c r="J185" s="264"/>
      <c r="K185" s="264"/>
      <c r="L185" s="268"/>
      <c r="M185" s="269"/>
      <c r="N185" s="270"/>
      <c r="O185" s="270"/>
      <c r="P185" s="270"/>
      <c r="Q185" s="270"/>
      <c r="R185" s="270"/>
      <c r="S185" s="270"/>
      <c r="T185" s="27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2" t="s">
        <v>132</v>
      </c>
      <c r="AU185" s="272" t="s">
        <v>130</v>
      </c>
      <c r="AV185" s="15" t="s">
        <v>80</v>
      </c>
      <c r="AW185" s="15" t="s">
        <v>34</v>
      </c>
      <c r="AX185" s="15" t="s">
        <v>72</v>
      </c>
      <c r="AY185" s="272" t="s">
        <v>122</v>
      </c>
    </row>
    <row r="186" s="13" customFormat="1">
      <c r="A186" s="13"/>
      <c r="B186" s="231"/>
      <c r="C186" s="232"/>
      <c r="D186" s="233" t="s">
        <v>132</v>
      </c>
      <c r="E186" s="234" t="s">
        <v>18</v>
      </c>
      <c r="F186" s="235" t="s">
        <v>152</v>
      </c>
      <c r="G186" s="232"/>
      <c r="H186" s="236">
        <v>10.470000000000001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132</v>
      </c>
      <c r="AU186" s="242" t="s">
        <v>130</v>
      </c>
      <c r="AV186" s="13" t="s">
        <v>130</v>
      </c>
      <c r="AW186" s="13" t="s">
        <v>34</v>
      </c>
      <c r="AX186" s="13" t="s">
        <v>72</v>
      </c>
      <c r="AY186" s="242" t="s">
        <v>122</v>
      </c>
    </row>
    <row r="187" s="14" customFormat="1">
      <c r="A187" s="14"/>
      <c r="B187" s="243"/>
      <c r="C187" s="244"/>
      <c r="D187" s="233" t="s">
        <v>132</v>
      </c>
      <c r="E187" s="245" t="s">
        <v>18</v>
      </c>
      <c r="F187" s="246" t="s">
        <v>134</v>
      </c>
      <c r="G187" s="244"/>
      <c r="H187" s="247">
        <v>10.470000000000001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132</v>
      </c>
      <c r="AU187" s="253" t="s">
        <v>130</v>
      </c>
      <c r="AV187" s="14" t="s">
        <v>135</v>
      </c>
      <c r="AW187" s="14" t="s">
        <v>34</v>
      </c>
      <c r="AX187" s="14" t="s">
        <v>80</v>
      </c>
      <c r="AY187" s="253" t="s">
        <v>122</v>
      </c>
    </row>
    <row r="188" s="13" customFormat="1">
      <c r="A188" s="13"/>
      <c r="B188" s="231"/>
      <c r="C188" s="232"/>
      <c r="D188" s="233" t="s">
        <v>132</v>
      </c>
      <c r="E188" s="232"/>
      <c r="F188" s="235" t="s">
        <v>256</v>
      </c>
      <c r="G188" s="232"/>
      <c r="H188" s="236">
        <v>10.68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132</v>
      </c>
      <c r="AU188" s="242" t="s">
        <v>130</v>
      </c>
      <c r="AV188" s="13" t="s">
        <v>130</v>
      </c>
      <c r="AW188" s="13" t="s">
        <v>4</v>
      </c>
      <c r="AX188" s="13" t="s">
        <v>80</v>
      </c>
      <c r="AY188" s="242" t="s">
        <v>122</v>
      </c>
    </row>
    <row r="189" s="2" customFormat="1" ht="24" customHeight="1">
      <c r="A189" s="39"/>
      <c r="B189" s="40"/>
      <c r="C189" s="219" t="s">
        <v>257</v>
      </c>
      <c r="D189" s="219" t="s">
        <v>124</v>
      </c>
      <c r="E189" s="220" t="s">
        <v>258</v>
      </c>
      <c r="F189" s="221" t="s">
        <v>259</v>
      </c>
      <c r="G189" s="222" t="s">
        <v>127</v>
      </c>
      <c r="H189" s="223">
        <v>659.64999999999998</v>
      </c>
      <c r="I189" s="224"/>
      <c r="J189" s="223">
        <f>ROUND(I189*H189,2)</f>
        <v>0</v>
      </c>
      <c r="K189" s="221" t="s">
        <v>128</v>
      </c>
      <c r="L189" s="45"/>
      <c r="M189" s="225" t="s">
        <v>18</v>
      </c>
      <c r="N189" s="226" t="s">
        <v>44</v>
      </c>
      <c r="O189" s="85"/>
      <c r="P189" s="227">
        <f>O189*H189</f>
        <v>0</v>
      </c>
      <c r="Q189" s="227">
        <v>0.00012</v>
      </c>
      <c r="R189" s="227">
        <f>Q189*H189</f>
        <v>0.079158000000000006</v>
      </c>
      <c r="S189" s="227">
        <v>0</v>
      </c>
      <c r="T189" s="22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9" t="s">
        <v>205</v>
      </c>
      <c r="AT189" s="229" t="s">
        <v>124</v>
      </c>
      <c r="AU189" s="229" t="s">
        <v>130</v>
      </c>
      <c r="AY189" s="18" t="s">
        <v>122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8" t="s">
        <v>130</v>
      </c>
      <c r="BK189" s="230">
        <f>ROUND(I189*H189,2)</f>
        <v>0</v>
      </c>
      <c r="BL189" s="18" t="s">
        <v>205</v>
      </c>
      <c r="BM189" s="229" t="s">
        <v>260</v>
      </c>
    </row>
    <row r="190" s="15" customFormat="1">
      <c r="A190" s="15"/>
      <c r="B190" s="263"/>
      <c r="C190" s="264"/>
      <c r="D190" s="233" t="s">
        <v>132</v>
      </c>
      <c r="E190" s="265" t="s">
        <v>18</v>
      </c>
      <c r="F190" s="266" t="s">
        <v>151</v>
      </c>
      <c r="G190" s="264"/>
      <c r="H190" s="265" t="s">
        <v>18</v>
      </c>
      <c r="I190" s="267"/>
      <c r="J190" s="264"/>
      <c r="K190" s="264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132</v>
      </c>
      <c r="AU190" s="272" t="s">
        <v>130</v>
      </c>
      <c r="AV190" s="15" t="s">
        <v>80</v>
      </c>
      <c r="AW190" s="15" t="s">
        <v>34</v>
      </c>
      <c r="AX190" s="15" t="s">
        <v>72</v>
      </c>
      <c r="AY190" s="272" t="s">
        <v>122</v>
      </c>
    </row>
    <row r="191" s="13" customFormat="1">
      <c r="A191" s="13"/>
      <c r="B191" s="231"/>
      <c r="C191" s="232"/>
      <c r="D191" s="233" t="s">
        <v>132</v>
      </c>
      <c r="E191" s="234" t="s">
        <v>18</v>
      </c>
      <c r="F191" s="235" t="s">
        <v>261</v>
      </c>
      <c r="G191" s="232"/>
      <c r="H191" s="236">
        <v>657.85000000000002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132</v>
      </c>
      <c r="AU191" s="242" t="s">
        <v>130</v>
      </c>
      <c r="AV191" s="13" t="s">
        <v>130</v>
      </c>
      <c r="AW191" s="13" t="s">
        <v>34</v>
      </c>
      <c r="AX191" s="13" t="s">
        <v>72</v>
      </c>
      <c r="AY191" s="242" t="s">
        <v>122</v>
      </c>
    </row>
    <row r="192" s="13" customFormat="1">
      <c r="A192" s="13"/>
      <c r="B192" s="231"/>
      <c r="C192" s="232"/>
      <c r="D192" s="233" t="s">
        <v>132</v>
      </c>
      <c r="E192" s="234" t="s">
        <v>18</v>
      </c>
      <c r="F192" s="235" t="s">
        <v>262</v>
      </c>
      <c r="G192" s="232"/>
      <c r="H192" s="236">
        <v>1.8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132</v>
      </c>
      <c r="AU192" s="242" t="s">
        <v>130</v>
      </c>
      <c r="AV192" s="13" t="s">
        <v>130</v>
      </c>
      <c r="AW192" s="13" t="s">
        <v>34</v>
      </c>
      <c r="AX192" s="13" t="s">
        <v>72</v>
      </c>
      <c r="AY192" s="242" t="s">
        <v>122</v>
      </c>
    </row>
    <row r="193" s="14" customFormat="1">
      <c r="A193" s="14"/>
      <c r="B193" s="243"/>
      <c r="C193" s="244"/>
      <c r="D193" s="233" t="s">
        <v>132</v>
      </c>
      <c r="E193" s="245" t="s">
        <v>18</v>
      </c>
      <c r="F193" s="246" t="s">
        <v>134</v>
      </c>
      <c r="G193" s="244"/>
      <c r="H193" s="247">
        <v>659.64999999999998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132</v>
      </c>
      <c r="AU193" s="253" t="s">
        <v>130</v>
      </c>
      <c r="AV193" s="14" t="s">
        <v>135</v>
      </c>
      <c r="AW193" s="14" t="s">
        <v>34</v>
      </c>
      <c r="AX193" s="14" t="s">
        <v>80</v>
      </c>
      <c r="AY193" s="253" t="s">
        <v>122</v>
      </c>
    </row>
    <row r="194" s="2" customFormat="1" ht="16.5" customHeight="1">
      <c r="A194" s="39"/>
      <c r="B194" s="40"/>
      <c r="C194" s="254" t="s">
        <v>263</v>
      </c>
      <c r="D194" s="254" t="s">
        <v>136</v>
      </c>
      <c r="E194" s="255" t="s">
        <v>264</v>
      </c>
      <c r="F194" s="256" t="s">
        <v>265</v>
      </c>
      <c r="G194" s="257" t="s">
        <v>127</v>
      </c>
      <c r="H194" s="258">
        <v>672.84000000000003</v>
      </c>
      <c r="I194" s="259"/>
      <c r="J194" s="258">
        <f>ROUND(I194*H194,2)</f>
        <v>0</v>
      </c>
      <c r="K194" s="256" t="s">
        <v>128</v>
      </c>
      <c r="L194" s="260"/>
      <c r="M194" s="261" t="s">
        <v>18</v>
      </c>
      <c r="N194" s="262" t="s">
        <v>44</v>
      </c>
      <c r="O194" s="85"/>
      <c r="P194" s="227">
        <f>O194*H194</f>
        <v>0</v>
      </c>
      <c r="Q194" s="227">
        <v>0.0030000000000000001</v>
      </c>
      <c r="R194" s="227">
        <f>Q194*H194</f>
        <v>2.0185200000000001</v>
      </c>
      <c r="S194" s="227">
        <v>0</v>
      </c>
      <c r="T194" s="22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9" t="s">
        <v>216</v>
      </c>
      <c r="AT194" s="229" t="s">
        <v>136</v>
      </c>
      <c r="AU194" s="229" t="s">
        <v>130</v>
      </c>
      <c r="AY194" s="18" t="s">
        <v>122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8" t="s">
        <v>130</v>
      </c>
      <c r="BK194" s="230">
        <f>ROUND(I194*H194,2)</f>
        <v>0</v>
      </c>
      <c r="BL194" s="18" t="s">
        <v>205</v>
      </c>
      <c r="BM194" s="229" t="s">
        <v>266</v>
      </c>
    </row>
    <row r="195" s="15" customFormat="1">
      <c r="A195" s="15"/>
      <c r="B195" s="263"/>
      <c r="C195" s="264"/>
      <c r="D195" s="233" t="s">
        <v>132</v>
      </c>
      <c r="E195" s="265" t="s">
        <v>18</v>
      </c>
      <c r="F195" s="266" t="s">
        <v>151</v>
      </c>
      <c r="G195" s="264"/>
      <c r="H195" s="265" t="s">
        <v>18</v>
      </c>
      <c r="I195" s="267"/>
      <c r="J195" s="264"/>
      <c r="K195" s="264"/>
      <c r="L195" s="268"/>
      <c r="M195" s="269"/>
      <c r="N195" s="270"/>
      <c r="O195" s="270"/>
      <c r="P195" s="270"/>
      <c r="Q195" s="270"/>
      <c r="R195" s="270"/>
      <c r="S195" s="270"/>
      <c r="T195" s="27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2" t="s">
        <v>132</v>
      </c>
      <c r="AU195" s="272" t="s">
        <v>130</v>
      </c>
      <c r="AV195" s="15" t="s">
        <v>80</v>
      </c>
      <c r="AW195" s="15" t="s">
        <v>34</v>
      </c>
      <c r="AX195" s="15" t="s">
        <v>72</v>
      </c>
      <c r="AY195" s="272" t="s">
        <v>122</v>
      </c>
    </row>
    <row r="196" s="13" customFormat="1">
      <c r="A196" s="13"/>
      <c r="B196" s="231"/>
      <c r="C196" s="232"/>
      <c r="D196" s="233" t="s">
        <v>132</v>
      </c>
      <c r="E196" s="234" t="s">
        <v>18</v>
      </c>
      <c r="F196" s="235" t="s">
        <v>261</v>
      </c>
      <c r="G196" s="232"/>
      <c r="H196" s="236">
        <v>657.85000000000002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132</v>
      </c>
      <c r="AU196" s="242" t="s">
        <v>130</v>
      </c>
      <c r="AV196" s="13" t="s">
        <v>130</v>
      </c>
      <c r="AW196" s="13" t="s">
        <v>34</v>
      </c>
      <c r="AX196" s="13" t="s">
        <v>72</v>
      </c>
      <c r="AY196" s="242" t="s">
        <v>122</v>
      </c>
    </row>
    <row r="197" s="13" customFormat="1">
      <c r="A197" s="13"/>
      <c r="B197" s="231"/>
      <c r="C197" s="232"/>
      <c r="D197" s="233" t="s">
        <v>132</v>
      </c>
      <c r="E197" s="234" t="s">
        <v>18</v>
      </c>
      <c r="F197" s="235" t="s">
        <v>262</v>
      </c>
      <c r="G197" s="232"/>
      <c r="H197" s="236">
        <v>1.8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132</v>
      </c>
      <c r="AU197" s="242" t="s">
        <v>130</v>
      </c>
      <c r="AV197" s="13" t="s">
        <v>130</v>
      </c>
      <c r="AW197" s="13" t="s">
        <v>34</v>
      </c>
      <c r="AX197" s="13" t="s">
        <v>72</v>
      </c>
      <c r="AY197" s="242" t="s">
        <v>122</v>
      </c>
    </row>
    <row r="198" s="14" customFormat="1">
      <c r="A198" s="14"/>
      <c r="B198" s="243"/>
      <c r="C198" s="244"/>
      <c r="D198" s="233" t="s">
        <v>132</v>
      </c>
      <c r="E198" s="245" t="s">
        <v>18</v>
      </c>
      <c r="F198" s="246" t="s">
        <v>134</v>
      </c>
      <c r="G198" s="244"/>
      <c r="H198" s="247">
        <v>659.64999999999998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132</v>
      </c>
      <c r="AU198" s="253" t="s">
        <v>130</v>
      </c>
      <c r="AV198" s="14" t="s">
        <v>135</v>
      </c>
      <c r="AW198" s="14" t="s">
        <v>34</v>
      </c>
      <c r="AX198" s="14" t="s">
        <v>80</v>
      </c>
      <c r="AY198" s="253" t="s">
        <v>122</v>
      </c>
    </row>
    <row r="199" s="13" customFormat="1">
      <c r="A199" s="13"/>
      <c r="B199" s="231"/>
      <c r="C199" s="232"/>
      <c r="D199" s="233" t="s">
        <v>132</v>
      </c>
      <c r="E199" s="232"/>
      <c r="F199" s="235" t="s">
        <v>267</v>
      </c>
      <c r="G199" s="232"/>
      <c r="H199" s="236">
        <v>672.84000000000003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132</v>
      </c>
      <c r="AU199" s="242" t="s">
        <v>130</v>
      </c>
      <c r="AV199" s="13" t="s">
        <v>130</v>
      </c>
      <c r="AW199" s="13" t="s">
        <v>4</v>
      </c>
      <c r="AX199" s="13" t="s">
        <v>80</v>
      </c>
      <c r="AY199" s="242" t="s">
        <v>122</v>
      </c>
    </row>
    <row r="200" s="2" customFormat="1" ht="24" customHeight="1">
      <c r="A200" s="39"/>
      <c r="B200" s="40"/>
      <c r="C200" s="219" t="s">
        <v>268</v>
      </c>
      <c r="D200" s="219" t="s">
        <v>124</v>
      </c>
      <c r="E200" s="220" t="s">
        <v>269</v>
      </c>
      <c r="F200" s="221" t="s">
        <v>270</v>
      </c>
      <c r="G200" s="222" t="s">
        <v>244</v>
      </c>
      <c r="H200" s="224"/>
      <c r="I200" s="224"/>
      <c r="J200" s="223">
        <f>ROUND(I200*H200,2)</f>
        <v>0</v>
      </c>
      <c r="K200" s="221" t="s">
        <v>128</v>
      </c>
      <c r="L200" s="45"/>
      <c r="M200" s="225" t="s">
        <v>18</v>
      </c>
      <c r="N200" s="226" t="s">
        <v>44</v>
      </c>
      <c r="O200" s="85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9" t="s">
        <v>205</v>
      </c>
      <c r="AT200" s="229" t="s">
        <v>124</v>
      </c>
      <c r="AU200" s="229" t="s">
        <v>130</v>
      </c>
      <c r="AY200" s="18" t="s">
        <v>122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8" t="s">
        <v>130</v>
      </c>
      <c r="BK200" s="230">
        <f>ROUND(I200*H200,2)</f>
        <v>0</v>
      </c>
      <c r="BL200" s="18" t="s">
        <v>205</v>
      </c>
      <c r="BM200" s="229" t="s">
        <v>271</v>
      </c>
    </row>
    <row r="201" s="12" customFormat="1" ht="22.8" customHeight="1">
      <c r="A201" s="12"/>
      <c r="B201" s="203"/>
      <c r="C201" s="204"/>
      <c r="D201" s="205" t="s">
        <v>71</v>
      </c>
      <c r="E201" s="217" t="s">
        <v>272</v>
      </c>
      <c r="F201" s="217" t="s">
        <v>273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SUM(P202:P210)</f>
        <v>0</v>
      </c>
      <c r="Q201" s="211"/>
      <c r="R201" s="212">
        <f>SUM(R202:R210)</f>
        <v>0.0042399999999999998</v>
      </c>
      <c r="S201" s="211"/>
      <c r="T201" s="213">
        <f>SUM(T202:T210)</f>
        <v>0.034099999999999998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130</v>
      </c>
      <c r="AT201" s="215" t="s">
        <v>71</v>
      </c>
      <c r="AU201" s="215" t="s">
        <v>80</v>
      </c>
      <c r="AY201" s="214" t="s">
        <v>122</v>
      </c>
      <c r="BK201" s="216">
        <f>SUM(BK202:BK210)</f>
        <v>0</v>
      </c>
    </row>
    <row r="202" s="2" customFormat="1" ht="16.5" customHeight="1">
      <c r="A202" s="39"/>
      <c r="B202" s="40"/>
      <c r="C202" s="219" t="s">
        <v>274</v>
      </c>
      <c r="D202" s="219" t="s">
        <v>124</v>
      </c>
      <c r="E202" s="220" t="s">
        <v>275</v>
      </c>
      <c r="F202" s="221" t="s">
        <v>276</v>
      </c>
      <c r="G202" s="222" t="s">
        <v>158</v>
      </c>
      <c r="H202" s="223">
        <v>2</v>
      </c>
      <c r="I202" s="224"/>
      <c r="J202" s="223">
        <f>ROUND(I202*H202,2)</f>
        <v>0</v>
      </c>
      <c r="K202" s="221" t="s">
        <v>128</v>
      </c>
      <c r="L202" s="45"/>
      <c r="M202" s="225" t="s">
        <v>18</v>
      </c>
      <c r="N202" s="226" t="s">
        <v>44</v>
      </c>
      <c r="O202" s="85"/>
      <c r="P202" s="227">
        <f>O202*H202</f>
        <v>0</v>
      </c>
      <c r="Q202" s="227">
        <v>0</v>
      </c>
      <c r="R202" s="227">
        <f>Q202*H202</f>
        <v>0</v>
      </c>
      <c r="S202" s="227">
        <v>0.017049999999999999</v>
      </c>
      <c r="T202" s="228">
        <f>S202*H202</f>
        <v>0.034099999999999998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9" t="s">
        <v>205</v>
      </c>
      <c r="AT202" s="229" t="s">
        <v>124</v>
      </c>
      <c r="AU202" s="229" t="s">
        <v>130</v>
      </c>
      <c r="AY202" s="18" t="s">
        <v>122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8" t="s">
        <v>130</v>
      </c>
      <c r="BK202" s="230">
        <f>ROUND(I202*H202,2)</f>
        <v>0</v>
      </c>
      <c r="BL202" s="18" t="s">
        <v>205</v>
      </c>
      <c r="BM202" s="229" t="s">
        <v>277</v>
      </c>
    </row>
    <row r="203" s="15" customFormat="1">
      <c r="A203" s="15"/>
      <c r="B203" s="263"/>
      <c r="C203" s="264"/>
      <c r="D203" s="233" t="s">
        <v>132</v>
      </c>
      <c r="E203" s="265" t="s">
        <v>18</v>
      </c>
      <c r="F203" s="266" t="s">
        <v>151</v>
      </c>
      <c r="G203" s="264"/>
      <c r="H203" s="265" t="s">
        <v>18</v>
      </c>
      <c r="I203" s="267"/>
      <c r="J203" s="264"/>
      <c r="K203" s="264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132</v>
      </c>
      <c r="AU203" s="272" t="s">
        <v>130</v>
      </c>
      <c r="AV203" s="15" t="s">
        <v>80</v>
      </c>
      <c r="AW203" s="15" t="s">
        <v>34</v>
      </c>
      <c r="AX203" s="15" t="s">
        <v>72</v>
      </c>
      <c r="AY203" s="272" t="s">
        <v>122</v>
      </c>
    </row>
    <row r="204" s="13" customFormat="1">
      <c r="A204" s="13"/>
      <c r="B204" s="231"/>
      <c r="C204" s="232"/>
      <c r="D204" s="233" t="s">
        <v>132</v>
      </c>
      <c r="E204" s="234" t="s">
        <v>18</v>
      </c>
      <c r="F204" s="235" t="s">
        <v>130</v>
      </c>
      <c r="G204" s="232"/>
      <c r="H204" s="236">
        <v>2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132</v>
      </c>
      <c r="AU204" s="242" t="s">
        <v>130</v>
      </c>
      <c r="AV204" s="13" t="s">
        <v>130</v>
      </c>
      <c r="AW204" s="13" t="s">
        <v>34</v>
      </c>
      <c r="AX204" s="13" t="s">
        <v>72</v>
      </c>
      <c r="AY204" s="242" t="s">
        <v>122</v>
      </c>
    </row>
    <row r="205" s="14" customFormat="1">
      <c r="A205" s="14"/>
      <c r="B205" s="243"/>
      <c r="C205" s="244"/>
      <c r="D205" s="233" t="s">
        <v>132</v>
      </c>
      <c r="E205" s="245" t="s">
        <v>18</v>
      </c>
      <c r="F205" s="246" t="s">
        <v>134</v>
      </c>
      <c r="G205" s="244"/>
      <c r="H205" s="247">
        <v>2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132</v>
      </c>
      <c r="AU205" s="253" t="s">
        <v>130</v>
      </c>
      <c r="AV205" s="14" t="s">
        <v>135</v>
      </c>
      <c r="AW205" s="14" t="s">
        <v>34</v>
      </c>
      <c r="AX205" s="14" t="s">
        <v>80</v>
      </c>
      <c r="AY205" s="253" t="s">
        <v>122</v>
      </c>
    </row>
    <row r="206" s="2" customFormat="1" ht="16.5" customHeight="1">
      <c r="A206" s="39"/>
      <c r="B206" s="40"/>
      <c r="C206" s="219" t="s">
        <v>278</v>
      </c>
      <c r="D206" s="219" t="s">
        <v>124</v>
      </c>
      <c r="E206" s="220" t="s">
        <v>279</v>
      </c>
      <c r="F206" s="221" t="s">
        <v>280</v>
      </c>
      <c r="G206" s="222" t="s">
        <v>158</v>
      </c>
      <c r="H206" s="223">
        <v>2</v>
      </c>
      <c r="I206" s="224"/>
      <c r="J206" s="223">
        <f>ROUND(I206*H206,2)</f>
        <v>0</v>
      </c>
      <c r="K206" s="221" t="s">
        <v>128</v>
      </c>
      <c r="L206" s="45"/>
      <c r="M206" s="225" t="s">
        <v>18</v>
      </c>
      <c r="N206" s="226" t="s">
        <v>44</v>
      </c>
      <c r="O206" s="85"/>
      <c r="P206" s="227">
        <f>O206*H206</f>
        <v>0</v>
      </c>
      <c r="Q206" s="227">
        <v>0.0021199999999999999</v>
      </c>
      <c r="R206" s="227">
        <f>Q206*H206</f>
        <v>0.0042399999999999998</v>
      </c>
      <c r="S206" s="227">
        <v>0</v>
      </c>
      <c r="T206" s="22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9" t="s">
        <v>205</v>
      </c>
      <c r="AT206" s="229" t="s">
        <v>124</v>
      </c>
      <c r="AU206" s="229" t="s">
        <v>130</v>
      </c>
      <c r="AY206" s="18" t="s">
        <v>122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8" t="s">
        <v>130</v>
      </c>
      <c r="BK206" s="230">
        <f>ROUND(I206*H206,2)</f>
        <v>0</v>
      </c>
      <c r="BL206" s="18" t="s">
        <v>205</v>
      </c>
      <c r="BM206" s="229" t="s">
        <v>281</v>
      </c>
    </row>
    <row r="207" s="15" customFormat="1">
      <c r="A207" s="15"/>
      <c r="B207" s="263"/>
      <c r="C207" s="264"/>
      <c r="D207" s="233" t="s">
        <v>132</v>
      </c>
      <c r="E207" s="265" t="s">
        <v>18</v>
      </c>
      <c r="F207" s="266" t="s">
        <v>151</v>
      </c>
      <c r="G207" s="264"/>
      <c r="H207" s="265" t="s">
        <v>18</v>
      </c>
      <c r="I207" s="267"/>
      <c r="J207" s="264"/>
      <c r="K207" s="264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132</v>
      </c>
      <c r="AU207" s="272" t="s">
        <v>130</v>
      </c>
      <c r="AV207" s="15" t="s">
        <v>80</v>
      </c>
      <c r="AW207" s="15" t="s">
        <v>34</v>
      </c>
      <c r="AX207" s="15" t="s">
        <v>72</v>
      </c>
      <c r="AY207" s="272" t="s">
        <v>122</v>
      </c>
    </row>
    <row r="208" s="13" customFormat="1">
      <c r="A208" s="13"/>
      <c r="B208" s="231"/>
      <c r="C208" s="232"/>
      <c r="D208" s="233" t="s">
        <v>132</v>
      </c>
      <c r="E208" s="234" t="s">
        <v>18</v>
      </c>
      <c r="F208" s="235" t="s">
        <v>130</v>
      </c>
      <c r="G208" s="232"/>
      <c r="H208" s="236">
        <v>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132</v>
      </c>
      <c r="AU208" s="242" t="s">
        <v>130</v>
      </c>
      <c r="AV208" s="13" t="s">
        <v>130</v>
      </c>
      <c r="AW208" s="13" t="s">
        <v>34</v>
      </c>
      <c r="AX208" s="13" t="s">
        <v>72</v>
      </c>
      <c r="AY208" s="242" t="s">
        <v>122</v>
      </c>
    </row>
    <row r="209" s="14" customFormat="1">
      <c r="A209" s="14"/>
      <c r="B209" s="243"/>
      <c r="C209" s="244"/>
      <c r="D209" s="233" t="s">
        <v>132</v>
      </c>
      <c r="E209" s="245" t="s">
        <v>18</v>
      </c>
      <c r="F209" s="246" t="s">
        <v>134</v>
      </c>
      <c r="G209" s="244"/>
      <c r="H209" s="247">
        <v>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132</v>
      </c>
      <c r="AU209" s="253" t="s">
        <v>130</v>
      </c>
      <c r="AV209" s="14" t="s">
        <v>135</v>
      </c>
      <c r="AW209" s="14" t="s">
        <v>34</v>
      </c>
      <c r="AX209" s="14" t="s">
        <v>80</v>
      </c>
      <c r="AY209" s="253" t="s">
        <v>122</v>
      </c>
    </row>
    <row r="210" s="2" customFormat="1" ht="24" customHeight="1">
      <c r="A210" s="39"/>
      <c r="B210" s="40"/>
      <c r="C210" s="219" t="s">
        <v>282</v>
      </c>
      <c r="D210" s="219" t="s">
        <v>124</v>
      </c>
      <c r="E210" s="220" t="s">
        <v>283</v>
      </c>
      <c r="F210" s="221" t="s">
        <v>284</v>
      </c>
      <c r="G210" s="222" t="s">
        <v>244</v>
      </c>
      <c r="H210" s="224"/>
      <c r="I210" s="224"/>
      <c r="J210" s="223">
        <f>ROUND(I210*H210,2)</f>
        <v>0</v>
      </c>
      <c r="K210" s="221" t="s">
        <v>128</v>
      </c>
      <c r="L210" s="45"/>
      <c r="M210" s="225" t="s">
        <v>18</v>
      </c>
      <c r="N210" s="226" t="s">
        <v>44</v>
      </c>
      <c r="O210" s="85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9" t="s">
        <v>205</v>
      </c>
      <c r="AT210" s="229" t="s">
        <v>124</v>
      </c>
      <c r="AU210" s="229" t="s">
        <v>130</v>
      </c>
      <c r="AY210" s="18" t="s">
        <v>122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8" t="s">
        <v>130</v>
      </c>
      <c r="BK210" s="230">
        <f>ROUND(I210*H210,2)</f>
        <v>0</v>
      </c>
      <c r="BL210" s="18" t="s">
        <v>205</v>
      </c>
      <c r="BM210" s="229" t="s">
        <v>285</v>
      </c>
    </row>
    <row r="211" s="12" customFormat="1" ht="22.8" customHeight="1">
      <c r="A211" s="12"/>
      <c r="B211" s="203"/>
      <c r="C211" s="204"/>
      <c r="D211" s="205" t="s">
        <v>71</v>
      </c>
      <c r="E211" s="217" t="s">
        <v>286</v>
      </c>
      <c r="F211" s="217" t="s">
        <v>287</v>
      </c>
      <c r="G211" s="204"/>
      <c r="H211" s="204"/>
      <c r="I211" s="207"/>
      <c r="J211" s="218">
        <f>BK211</f>
        <v>0</v>
      </c>
      <c r="K211" s="204"/>
      <c r="L211" s="209"/>
      <c r="M211" s="210"/>
      <c r="N211" s="211"/>
      <c r="O211" s="211"/>
      <c r="P211" s="212">
        <f>SUM(P212:P232)</f>
        <v>0</v>
      </c>
      <c r="Q211" s="211"/>
      <c r="R211" s="212">
        <f>SUM(R212:R232)</f>
        <v>1.0414403999999999</v>
      </c>
      <c r="S211" s="211"/>
      <c r="T211" s="213">
        <f>SUM(T212:T232)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130</v>
      </c>
      <c r="AT211" s="215" t="s">
        <v>71</v>
      </c>
      <c r="AU211" s="215" t="s">
        <v>80</v>
      </c>
      <c r="AY211" s="214" t="s">
        <v>122</v>
      </c>
      <c r="BK211" s="216">
        <f>SUM(BK212:BK232)</f>
        <v>0</v>
      </c>
    </row>
    <row r="212" s="2" customFormat="1" ht="24" customHeight="1">
      <c r="A212" s="39"/>
      <c r="B212" s="40"/>
      <c r="C212" s="219" t="s">
        <v>288</v>
      </c>
      <c r="D212" s="219" t="s">
        <v>124</v>
      </c>
      <c r="E212" s="220" t="s">
        <v>289</v>
      </c>
      <c r="F212" s="221" t="s">
        <v>290</v>
      </c>
      <c r="G212" s="222" t="s">
        <v>139</v>
      </c>
      <c r="H212" s="223">
        <v>1.24</v>
      </c>
      <c r="I212" s="224"/>
      <c r="J212" s="223">
        <f>ROUND(I212*H212,2)</f>
        <v>0</v>
      </c>
      <c r="K212" s="221" t="s">
        <v>128</v>
      </c>
      <c r="L212" s="45"/>
      <c r="M212" s="225" t="s">
        <v>18</v>
      </c>
      <c r="N212" s="226" t="s">
        <v>44</v>
      </c>
      <c r="O212" s="85"/>
      <c r="P212" s="227">
        <f>O212*H212</f>
        <v>0</v>
      </c>
      <c r="Q212" s="227">
        <v>0.00189</v>
      </c>
      <c r="R212" s="227">
        <f>Q212*H212</f>
        <v>0.0023435999999999999</v>
      </c>
      <c r="S212" s="227">
        <v>0</v>
      </c>
      <c r="T212" s="22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9" t="s">
        <v>205</v>
      </c>
      <c r="AT212" s="229" t="s">
        <v>124</v>
      </c>
      <c r="AU212" s="229" t="s">
        <v>130</v>
      </c>
      <c r="AY212" s="18" t="s">
        <v>122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8" t="s">
        <v>130</v>
      </c>
      <c r="BK212" s="230">
        <f>ROUND(I212*H212,2)</f>
        <v>0</v>
      </c>
      <c r="BL212" s="18" t="s">
        <v>205</v>
      </c>
      <c r="BM212" s="229" t="s">
        <v>291</v>
      </c>
    </row>
    <row r="213" s="15" customFormat="1">
      <c r="A213" s="15"/>
      <c r="B213" s="263"/>
      <c r="C213" s="264"/>
      <c r="D213" s="233" t="s">
        <v>132</v>
      </c>
      <c r="E213" s="265" t="s">
        <v>18</v>
      </c>
      <c r="F213" s="266" t="s">
        <v>151</v>
      </c>
      <c r="G213" s="264"/>
      <c r="H213" s="265" t="s">
        <v>18</v>
      </c>
      <c r="I213" s="267"/>
      <c r="J213" s="264"/>
      <c r="K213" s="264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132</v>
      </c>
      <c r="AU213" s="272" t="s">
        <v>130</v>
      </c>
      <c r="AV213" s="15" t="s">
        <v>80</v>
      </c>
      <c r="AW213" s="15" t="s">
        <v>34</v>
      </c>
      <c r="AX213" s="15" t="s">
        <v>72</v>
      </c>
      <c r="AY213" s="272" t="s">
        <v>122</v>
      </c>
    </row>
    <row r="214" s="13" customFormat="1">
      <c r="A214" s="13"/>
      <c r="B214" s="231"/>
      <c r="C214" s="232"/>
      <c r="D214" s="233" t="s">
        <v>132</v>
      </c>
      <c r="E214" s="234" t="s">
        <v>18</v>
      </c>
      <c r="F214" s="235" t="s">
        <v>292</v>
      </c>
      <c r="G214" s="232"/>
      <c r="H214" s="236">
        <v>0.62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132</v>
      </c>
      <c r="AU214" s="242" t="s">
        <v>130</v>
      </c>
      <c r="AV214" s="13" t="s">
        <v>130</v>
      </c>
      <c r="AW214" s="13" t="s">
        <v>34</v>
      </c>
      <c r="AX214" s="13" t="s">
        <v>72</v>
      </c>
      <c r="AY214" s="242" t="s">
        <v>122</v>
      </c>
    </row>
    <row r="215" s="13" customFormat="1">
      <c r="A215" s="13"/>
      <c r="B215" s="231"/>
      <c r="C215" s="232"/>
      <c r="D215" s="233" t="s">
        <v>132</v>
      </c>
      <c r="E215" s="234" t="s">
        <v>18</v>
      </c>
      <c r="F215" s="235" t="s">
        <v>292</v>
      </c>
      <c r="G215" s="232"/>
      <c r="H215" s="236">
        <v>0.62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132</v>
      </c>
      <c r="AU215" s="242" t="s">
        <v>130</v>
      </c>
      <c r="AV215" s="13" t="s">
        <v>130</v>
      </c>
      <c r="AW215" s="13" t="s">
        <v>34</v>
      </c>
      <c r="AX215" s="13" t="s">
        <v>72</v>
      </c>
      <c r="AY215" s="242" t="s">
        <v>122</v>
      </c>
    </row>
    <row r="216" s="14" customFormat="1">
      <c r="A216" s="14"/>
      <c r="B216" s="243"/>
      <c r="C216" s="244"/>
      <c r="D216" s="233" t="s">
        <v>132</v>
      </c>
      <c r="E216" s="245" t="s">
        <v>18</v>
      </c>
      <c r="F216" s="246" t="s">
        <v>134</v>
      </c>
      <c r="G216" s="244"/>
      <c r="H216" s="247">
        <v>1.24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132</v>
      </c>
      <c r="AU216" s="253" t="s">
        <v>130</v>
      </c>
      <c r="AV216" s="14" t="s">
        <v>135</v>
      </c>
      <c r="AW216" s="14" t="s">
        <v>34</v>
      </c>
      <c r="AX216" s="14" t="s">
        <v>80</v>
      </c>
      <c r="AY216" s="253" t="s">
        <v>122</v>
      </c>
    </row>
    <row r="217" s="2" customFormat="1" ht="36" customHeight="1">
      <c r="A217" s="39"/>
      <c r="B217" s="40"/>
      <c r="C217" s="219" t="s">
        <v>293</v>
      </c>
      <c r="D217" s="219" t="s">
        <v>124</v>
      </c>
      <c r="E217" s="220" t="s">
        <v>294</v>
      </c>
      <c r="F217" s="221" t="s">
        <v>295</v>
      </c>
      <c r="G217" s="222" t="s">
        <v>296</v>
      </c>
      <c r="H217" s="223">
        <v>118.5</v>
      </c>
      <c r="I217" s="224"/>
      <c r="J217" s="223">
        <f>ROUND(I217*H217,2)</f>
        <v>0</v>
      </c>
      <c r="K217" s="221" t="s">
        <v>128</v>
      </c>
      <c r="L217" s="45"/>
      <c r="M217" s="225" t="s">
        <v>18</v>
      </c>
      <c r="N217" s="226" t="s">
        <v>44</v>
      </c>
      <c r="O217" s="85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9" t="s">
        <v>205</v>
      </c>
      <c r="AT217" s="229" t="s">
        <v>124</v>
      </c>
      <c r="AU217" s="229" t="s">
        <v>130</v>
      </c>
      <c r="AY217" s="18" t="s">
        <v>122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8" t="s">
        <v>130</v>
      </c>
      <c r="BK217" s="230">
        <f>ROUND(I217*H217,2)</f>
        <v>0</v>
      </c>
      <c r="BL217" s="18" t="s">
        <v>205</v>
      </c>
      <c r="BM217" s="229" t="s">
        <v>297</v>
      </c>
    </row>
    <row r="218" s="15" customFormat="1">
      <c r="A218" s="15"/>
      <c r="B218" s="263"/>
      <c r="C218" s="264"/>
      <c r="D218" s="233" t="s">
        <v>132</v>
      </c>
      <c r="E218" s="265" t="s">
        <v>18</v>
      </c>
      <c r="F218" s="266" t="s">
        <v>151</v>
      </c>
      <c r="G218" s="264"/>
      <c r="H218" s="265" t="s">
        <v>18</v>
      </c>
      <c r="I218" s="267"/>
      <c r="J218" s="264"/>
      <c r="K218" s="264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132</v>
      </c>
      <c r="AU218" s="272" t="s">
        <v>130</v>
      </c>
      <c r="AV218" s="15" t="s">
        <v>80</v>
      </c>
      <c r="AW218" s="15" t="s">
        <v>34</v>
      </c>
      <c r="AX218" s="15" t="s">
        <v>72</v>
      </c>
      <c r="AY218" s="272" t="s">
        <v>122</v>
      </c>
    </row>
    <row r="219" s="13" customFormat="1">
      <c r="A219" s="13"/>
      <c r="B219" s="231"/>
      <c r="C219" s="232"/>
      <c r="D219" s="233" t="s">
        <v>132</v>
      </c>
      <c r="E219" s="234" t="s">
        <v>18</v>
      </c>
      <c r="F219" s="235" t="s">
        <v>298</v>
      </c>
      <c r="G219" s="232"/>
      <c r="H219" s="236">
        <v>59.25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132</v>
      </c>
      <c r="AU219" s="242" t="s">
        <v>130</v>
      </c>
      <c r="AV219" s="13" t="s">
        <v>130</v>
      </c>
      <c r="AW219" s="13" t="s">
        <v>34</v>
      </c>
      <c r="AX219" s="13" t="s">
        <v>72</v>
      </c>
      <c r="AY219" s="242" t="s">
        <v>122</v>
      </c>
    </row>
    <row r="220" s="13" customFormat="1">
      <c r="A220" s="13"/>
      <c r="B220" s="231"/>
      <c r="C220" s="232"/>
      <c r="D220" s="233" t="s">
        <v>132</v>
      </c>
      <c r="E220" s="234" t="s">
        <v>18</v>
      </c>
      <c r="F220" s="235" t="s">
        <v>298</v>
      </c>
      <c r="G220" s="232"/>
      <c r="H220" s="236">
        <v>59.25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132</v>
      </c>
      <c r="AU220" s="242" t="s">
        <v>130</v>
      </c>
      <c r="AV220" s="13" t="s">
        <v>130</v>
      </c>
      <c r="AW220" s="13" t="s">
        <v>34</v>
      </c>
      <c r="AX220" s="13" t="s">
        <v>72</v>
      </c>
      <c r="AY220" s="242" t="s">
        <v>122</v>
      </c>
    </row>
    <row r="221" s="14" customFormat="1">
      <c r="A221" s="14"/>
      <c r="B221" s="243"/>
      <c r="C221" s="244"/>
      <c r="D221" s="233" t="s">
        <v>132</v>
      </c>
      <c r="E221" s="245" t="s">
        <v>18</v>
      </c>
      <c r="F221" s="246" t="s">
        <v>134</v>
      </c>
      <c r="G221" s="244"/>
      <c r="H221" s="247">
        <v>118.5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132</v>
      </c>
      <c r="AU221" s="253" t="s">
        <v>130</v>
      </c>
      <c r="AV221" s="14" t="s">
        <v>135</v>
      </c>
      <c r="AW221" s="14" t="s">
        <v>34</v>
      </c>
      <c r="AX221" s="14" t="s">
        <v>80</v>
      </c>
      <c r="AY221" s="253" t="s">
        <v>122</v>
      </c>
    </row>
    <row r="222" s="2" customFormat="1" ht="16.5" customHeight="1">
      <c r="A222" s="39"/>
      <c r="B222" s="40"/>
      <c r="C222" s="254" t="s">
        <v>216</v>
      </c>
      <c r="D222" s="254" t="s">
        <v>136</v>
      </c>
      <c r="E222" s="255" t="s">
        <v>299</v>
      </c>
      <c r="F222" s="256" t="s">
        <v>300</v>
      </c>
      <c r="G222" s="257" t="s">
        <v>139</v>
      </c>
      <c r="H222" s="258">
        <v>1.24</v>
      </c>
      <c r="I222" s="259"/>
      <c r="J222" s="258">
        <f>ROUND(I222*H222,2)</f>
        <v>0</v>
      </c>
      <c r="K222" s="256" t="s">
        <v>128</v>
      </c>
      <c r="L222" s="260"/>
      <c r="M222" s="261" t="s">
        <v>18</v>
      </c>
      <c r="N222" s="262" t="s">
        <v>44</v>
      </c>
      <c r="O222" s="85"/>
      <c r="P222" s="227">
        <f>O222*H222</f>
        <v>0</v>
      </c>
      <c r="Q222" s="227">
        <v>0.55000000000000004</v>
      </c>
      <c r="R222" s="227">
        <f>Q222*H222</f>
        <v>0.68200000000000005</v>
      </c>
      <c r="S222" s="227">
        <v>0</v>
      </c>
      <c r="T222" s="22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9" t="s">
        <v>216</v>
      </c>
      <c r="AT222" s="229" t="s">
        <v>136</v>
      </c>
      <c r="AU222" s="229" t="s">
        <v>130</v>
      </c>
      <c r="AY222" s="18" t="s">
        <v>122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8" t="s">
        <v>130</v>
      </c>
      <c r="BK222" s="230">
        <f>ROUND(I222*H222,2)</f>
        <v>0</v>
      </c>
      <c r="BL222" s="18" t="s">
        <v>205</v>
      </c>
      <c r="BM222" s="229" t="s">
        <v>301</v>
      </c>
    </row>
    <row r="223" s="15" customFormat="1">
      <c r="A223" s="15"/>
      <c r="B223" s="263"/>
      <c r="C223" s="264"/>
      <c r="D223" s="233" t="s">
        <v>132</v>
      </c>
      <c r="E223" s="265" t="s">
        <v>18</v>
      </c>
      <c r="F223" s="266" t="s">
        <v>151</v>
      </c>
      <c r="G223" s="264"/>
      <c r="H223" s="265" t="s">
        <v>18</v>
      </c>
      <c r="I223" s="267"/>
      <c r="J223" s="264"/>
      <c r="K223" s="264"/>
      <c r="L223" s="268"/>
      <c r="M223" s="269"/>
      <c r="N223" s="270"/>
      <c r="O223" s="270"/>
      <c r="P223" s="270"/>
      <c r="Q223" s="270"/>
      <c r="R223" s="270"/>
      <c r="S223" s="270"/>
      <c r="T223" s="27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2" t="s">
        <v>132</v>
      </c>
      <c r="AU223" s="272" t="s">
        <v>130</v>
      </c>
      <c r="AV223" s="15" t="s">
        <v>80</v>
      </c>
      <c r="AW223" s="15" t="s">
        <v>34</v>
      </c>
      <c r="AX223" s="15" t="s">
        <v>72</v>
      </c>
      <c r="AY223" s="272" t="s">
        <v>122</v>
      </c>
    </row>
    <row r="224" s="13" customFormat="1">
      <c r="A224" s="13"/>
      <c r="B224" s="231"/>
      <c r="C224" s="232"/>
      <c r="D224" s="233" t="s">
        <v>132</v>
      </c>
      <c r="E224" s="234" t="s">
        <v>18</v>
      </c>
      <c r="F224" s="235" t="s">
        <v>292</v>
      </c>
      <c r="G224" s="232"/>
      <c r="H224" s="236">
        <v>0.62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132</v>
      </c>
      <c r="AU224" s="242" t="s">
        <v>130</v>
      </c>
      <c r="AV224" s="13" t="s">
        <v>130</v>
      </c>
      <c r="AW224" s="13" t="s">
        <v>34</v>
      </c>
      <c r="AX224" s="13" t="s">
        <v>72</v>
      </c>
      <c r="AY224" s="242" t="s">
        <v>122</v>
      </c>
    </row>
    <row r="225" s="13" customFormat="1">
      <c r="A225" s="13"/>
      <c r="B225" s="231"/>
      <c r="C225" s="232"/>
      <c r="D225" s="233" t="s">
        <v>132</v>
      </c>
      <c r="E225" s="234" t="s">
        <v>18</v>
      </c>
      <c r="F225" s="235" t="s">
        <v>292</v>
      </c>
      <c r="G225" s="232"/>
      <c r="H225" s="236">
        <v>0.62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132</v>
      </c>
      <c r="AU225" s="242" t="s">
        <v>130</v>
      </c>
      <c r="AV225" s="13" t="s">
        <v>130</v>
      </c>
      <c r="AW225" s="13" t="s">
        <v>34</v>
      </c>
      <c r="AX225" s="13" t="s">
        <v>72</v>
      </c>
      <c r="AY225" s="242" t="s">
        <v>122</v>
      </c>
    </row>
    <row r="226" s="14" customFormat="1">
      <c r="A226" s="14"/>
      <c r="B226" s="243"/>
      <c r="C226" s="244"/>
      <c r="D226" s="233" t="s">
        <v>132</v>
      </c>
      <c r="E226" s="245" t="s">
        <v>18</v>
      </c>
      <c r="F226" s="246" t="s">
        <v>134</v>
      </c>
      <c r="G226" s="244"/>
      <c r="H226" s="247">
        <v>1.24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132</v>
      </c>
      <c r="AU226" s="253" t="s">
        <v>130</v>
      </c>
      <c r="AV226" s="14" t="s">
        <v>135</v>
      </c>
      <c r="AW226" s="14" t="s">
        <v>34</v>
      </c>
      <c r="AX226" s="14" t="s">
        <v>80</v>
      </c>
      <c r="AY226" s="253" t="s">
        <v>122</v>
      </c>
    </row>
    <row r="227" s="2" customFormat="1" ht="24" customHeight="1">
      <c r="A227" s="39"/>
      <c r="B227" s="40"/>
      <c r="C227" s="219" t="s">
        <v>302</v>
      </c>
      <c r="D227" s="219" t="s">
        <v>124</v>
      </c>
      <c r="E227" s="220" t="s">
        <v>303</v>
      </c>
      <c r="F227" s="221" t="s">
        <v>304</v>
      </c>
      <c r="G227" s="222" t="s">
        <v>127</v>
      </c>
      <c r="H227" s="223">
        <v>25.579999999999998</v>
      </c>
      <c r="I227" s="224"/>
      <c r="J227" s="223">
        <f>ROUND(I227*H227,2)</f>
        <v>0</v>
      </c>
      <c r="K227" s="221" t="s">
        <v>128</v>
      </c>
      <c r="L227" s="45"/>
      <c r="M227" s="225" t="s">
        <v>18</v>
      </c>
      <c r="N227" s="226" t="s">
        <v>44</v>
      </c>
      <c r="O227" s="85"/>
      <c r="P227" s="227">
        <f>O227*H227</f>
        <v>0</v>
      </c>
      <c r="Q227" s="227">
        <v>0.01396</v>
      </c>
      <c r="R227" s="227">
        <f>Q227*H227</f>
        <v>0.35709679999999999</v>
      </c>
      <c r="S227" s="227">
        <v>0</v>
      </c>
      <c r="T227" s="228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9" t="s">
        <v>205</v>
      </c>
      <c r="AT227" s="229" t="s">
        <v>124</v>
      </c>
      <c r="AU227" s="229" t="s">
        <v>130</v>
      </c>
      <c r="AY227" s="18" t="s">
        <v>122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8" t="s">
        <v>130</v>
      </c>
      <c r="BK227" s="230">
        <f>ROUND(I227*H227,2)</f>
        <v>0</v>
      </c>
      <c r="BL227" s="18" t="s">
        <v>205</v>
      </c>
      <c r="BM227" s="229" t="s">
        <v>305</v>
      </c>
    </row>
    <row r="228" s="15" customFormat="1">
      <c r="A228" s="15"/>
      <c r="B228" s="263"/>
      <c r="C228" s="264"/>
      <c r="D228" s="233" t="s">
        <v>132</v>
      </c>
      <c r="E228" s="265" t="s">
        <v>18</v>
      </c>
      <c r="F228" s="266" t="s">
        <v>151</v>
      </c>
      <c r="G228" s="264"/>
      <c r="H228" s="265" t="s">
        <v>18</v>
      </c>
      <c r="I228" s="267"/>
      <c r="J228" s="264"/>
      <c r="K228" s="264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132</v>
      </c>
      <c r="AU228" s="272" t="s">
        <v>130</v>
      </c>
      <c r="AV228" s="15" t="s">
        <v>80</v>
      </c>
      <c r="AW228" s="15" t="s">
        <v>34</v>
      </c>
      <c r="AX228" s="15" t="s">
        <v>72</v>
      </c>
      <c r="AY228" s="272" t="s">
        <v>122</v>
      </c>
    </row>
    <row r="229" s="13" customFormat="1">
      <c r="A229" s="13"/>
      <c r="B229" s="231"/>
      <c r="C229" s="232"/>
      <c r="D229" s="233" t="s">
        <v>132</v>
      </c>
      <c r="E229" s="234" t="s">
        <v>18</v>
      </c>
      <c r="F229" s="235" t="s">
        <v>306</v>
      </c>
      <c r="G229" s="232"/>
      <c r="H229" s="236">
        <v>25.109999999999999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132</v>
      </c>
      <c r="AU229" s="242" t="s">
        <v>130</v>
      </c>
      <c r="AV229" s="13" t="s">
        <v>130</v>
      </c>
      <c r="AW229" s="13" t="s">
        <v>34</v>
      </c>
      <c r="AX229" s="13" t="s">
        <v>72</v>
      </c>
      <c r="AY229" s="242" t="s">
        <v>122</v>
      </c>
    </row>
    <row r="230" s="13" customFormat="1">
      <c r="A230" s="13"/>
      <c r="B230" s="231"/>
      <c r="C230" s="232"/>
      <c r="D230" s="233" t="s">
        <v>132</v>
      </c>
      <c r="E230" s="234" t="s">
        <v>18</v>
      </c>
      <c r="F230" s="235" t="s">
        <v>307</v>
      </c>
      <c r="G230" s="232"/>
      <c r="H230" s="236">
        <v>0.46999999999999997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132</v>
      </c>
      <c r="AU230" s="242" t="s">
        <v>130</v>
      </c>
      <c r="AV230" s="13" t="s">
        <v>130</v>
      </c>
      <c r="AW230" s="13" t="s">
        <v>34</v>
      </c>
      <c r="AX230" s="13" t="s">
        <v>72</v>
      </c>
      <c r="AY230" s="242" t="s">
        <v>122</v>
      </c>
    </row>
    <row r="231" s="14" customFormat="1">
      <c r="A231" s="14"/>
      <c r="B231" s="243"/>
      <c r="C231" s="244"/>
      <c r="D231" s="233" t="s">
        <v>132</v>
      </c>
      <c r="E231" s="245" t="s">
        <v>18</v>
      </c>
      <c r="F231" s="246" t="s">
        <v>134</v>
      </c>
      <c r="G231" s="244"/>
      <c r="H231" s="247">
        <v>25.579999999999998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132</v>
      </c>
      <c r="AU231" s="253" t="s">
        <v>130</v>
      </c>
      <c r="AV231" s="14" t="s">
        <v>135</v>
      </c>
      <c r="AW231" s="14" t="s">
        <v>34</v>
      </c>
      <c r="AX231" s="14" t="s">
        <v>80</v>
      </c>
      <c r="AY231" s="253" t="s">
        <v>122</v>
      </c>
    </row>
    <row r="232" s="2" customFormat="1" ht="24" customHeight="1">
      <c r="A232" s="39"/>
      <c r="B232" s="40"/>
      <c r="C232" s="219" t="s">
        <v>308</v>
      </c>
      <c r="D232" s="219" t="s">
        <v>124</v>
      </c>
      <c r="E232" s="220" t="s">
        <v>309</v>
      </c>
      <c r="F232" s="221" t="s">
        <v>310</v>
      </c>
      <c r="G232" s="222" t="s">
        <v>244</v>
      </c>
      <c r="H232" s="224"/>
      <c r="I232" s="224"/>
      <c r="J232" s="223">
        <f>ROUND(I232*H232,2)</f>
        <v>0</v>
      </c>
      <c r="K232" s="221" t="s">
        <v>128</v>
      </c>
      <c r="L232" s="45"/>
      <c r="M232" s="225" t="s">
        <v>18</v>
      </c>
      <c r="N232" s="226" t="s">
        <v>44</v>
      </c>
      <c r="O232" s="85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9" t="s">
        <v>205</v>
      </c>
      <c r="AT232" s="229" t="s">
        <v>124</v>
      </c>
      <c r="AU232" s="229" t="s">
        <v>130</v>
      </c>
      <c r="AY232" s="18" t="s">
        <v>122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8" t="s">
        <v>130</v>
      </c>
      <c r="BK232" s="230">
        <f>ROUND(I232*H232,2)</f>
        <v>0</v>
      </c>
      <c r="BL232" s="18" t="s">
        <v>205</v>
      </c>
      <c r="BM232" s="229" t="s">
        <v>311</v>
      </c>
    </row>
    <row r="233" s="12" customFormat="1" ht="22.8" customHeight="1">
      <c r="A233" s="12"/>
      <c r="B233" s="203"/>
      <c r="C233" s="204"/>
      <c r="D233" s="205" t="s">
        <v>71</v>
      </c>
      <c r="E233" s="217" t="s">
        <v>312</v>
      </c>
      <c r="F233" s="217" t="s">
        <v>313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SUM(P234:P267)</f>
        <v>0</v>
      </c>
      <c r="Q233" s="211"/>
      <c r="R233" s="212">
        <f>SUM(R234:R267)</f>
        <v>0.59478550000000008</v>
      </c>
      <c r="S233" s="211"/>
      <c r="T233" s="213">
        <f>SUM(T234:T267)</f>
        <v>0.23028349999999997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130</v>
      </c>
      <c r="AT233" s="215" t="s">
        <v>71</v>
      </c>
      <c r="AU233" s="215" t="s">
        <v>80</v>
      </c>
      <c r="AY233" s="214" t="s">
        <v>122</v>
      </c>
      <c r="BK233" s="216">
        <f>SUM(BK234:BK267)</f>
        <v>0</v>
      </c>
    </row>
    <row r="234" s="2" customFormat="1" ht="16.5" customHeight="1">
      <c r="A234" s="39"/>
      <c r="B234" s="40"/>
      <c r="C234" s="219" t="s">
        <v>314</v>
      </c>
      <c r="D234" s="219" t="s">
        <v>124</v>
      </c>
      <c r="E234" s="220" t="s">
        <v>315</v>
      </c>
      <c r="F234" s="221" t="s">
        <v>316</v>
      </c>
      <c r="G234" s="222" t="s">
        <v>296</v>
      </c>
      <c r="H234" s="223">
        <v>86.849999999999994</v>
      </c>
      <c r="I234" s="224"/>
      <c r="J234" s="223">
        <f>ROUND(I234*H234,2)</f>
        <v>0</v>
      </c>
      <c r="K234" s="221" t="s">
        <v>128</v>
      </c>
      <c r="L234" s="45"/>
      <c r="M234" s="225" t="s">
        <v>18</v>
      </c>
      <c r="N234" s="226" t="s">
        <v>44</v>
      </c>
      <c r="O234" s="85"/>
      <c r="P234" s="227">
        <f>O234*H234</f>
        <v>0</v>
      </c>
      <c r="Q234" s="227">
        <v>0</v>
      </c>
      <c r="R234" s="227">
        <f>Q234*H234</f>
        <v>0</v>
      </c>
      <c r="S234" s="227">
        <v>0.00191</v>
      </c>
      <c r="T234" s="228">
        <f>S234*H234</f>
        <v>0.16588349999999999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9" t="s">
        <v>205</v>
      </c>
      <c r="AT234" s="229" t="s">
        <v>124</v>
      </c>
      <c r="AU234" s="229" t="s">
        <v>130</v>
      </c>
      <c r="AY234" s="18" t="s">
        <v>122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8" t="s">
        <v>130</v>
      </c>
      <c r="BK234" s="230">
        <f>ROUND(I234*H234,2)</f>
        <v>0</v>
      </c>
      <c r="BL234" s="18" t="s">
        <v>205</v>
      </c>
      <c r="BM234" s="229" t="s">
        <v>317</v>
      </c>
    </row>
    <row r="235" s="15" customFormat="1">
      <c r="A235" s="15"/>
      <c r="B235" s="263"/>
      <c r="C235" s="264"/>
      <c r="D235" s="233" t="s">
        <v>132</v>
      </c>
      <c r="E235" s="265" t="s">
        <v>18</v>
      </c>
      <c r="F235" s="266" t="s">
        <v>151</v>
      </c>
      <c r="G235" s="264"/>
      <c r="H235" s="265" t="s">
        <v>18</v>
      </c>
      <c r="I235" s="267"/>
      <c r="J235" s="264"/>
      <c r="K235" s="264"/>
      <c r="L235" s="268"/>
      <c r="M235" s="269"/>
      <c r="N235" s="270"/>
      <c r="O235" s="270"/>
      <c r="P235" s="270"/>
      <c r="Q235" s="270"/>
      <c r="R235" s="270"/>
      <c r="S235" s="270"/>
      <c r="T235" s="27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2" t="s">
        <v>132</v>
      </c>
      <c r="AU235" s="272" t="s">
        <v>130</v>
      </c>
      <c r="AV235" s="15" t="s">
        <v>80</v>
      </c>
      <c r="AW235" s="15" t="s">
        <v>34</v>
      </c>
      <c r="AX235" s="15" t="s">
        <v>72</v>
      </c>
      <c r="AY235" s="272" t="s">
        <v>122</v>
      </c>
    </row>
    <row r="236" s="13" customFormat="1">
      <c r="A236" s="13"/>
      <c r="B236" s="231"/>
      <c r="C236" s="232"/>
      <c r="D236" s="233" t="s">
        <v>132</v>
      </c>
      <c r="E236" s="234" t="s">
        <v>18</v>
      </c>
      <c r="F236" s="235" t="s">
        <v>318</v>
      </c>
      <c r="G236" s="232"/>
      <c r="H236" s="236">
        <v>83.700000000000003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132</v>
      </c>
      <c r="AU236" s="242" t="s">
        <v>130</v>
      </c>
      <c r="AV236" s="13" t="s">
        <v>130</v>
      </c>
      <c r="AW236" s="13" t="s">
        <v>34</v>
      </c>
      <c r="AX236" s="13" t="s">
        <v>72</v>
      </c>
      <c r="AY236" s="242" t="s">
        <v>122</v>
      </c>
    </row>
    <row r="237" s="13" customFormat="1">
      <c r="A237" s="13"/>
      <c r="B237" s="231"/>
      <c r="C237" s="232"/>
      <c r="D237" s="233" t="s">
        <v>132</v>
      </c>
      <c r="E237" s="234" t="s">
        <v>18</v>
      </c>
      <c r="F237" s="235" t="s">
        <v>319</v>
      </c>
      <c r="G237" s="232"/>
      <c r="H237" s="236">
        <v>3.1499999999999999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132</v>
      </c>
      <c r="AU237" s="242" t="s">
        <v>130</v>
      </c>
      <c r="AV237" s="13" t="s">
        <v>130</v>
      </c>
      <c r="AW237" s="13" t="s">
        <v>34</v>
      </c>
      <c r="AX237" s="13" t="s">
        <v>72</v>
      </c>
      <c r="AY237" s="242" t="s">
        <v>122</v>
      </c>
    </row>
    <row r="238" s="14" customFormat="1">
      <c r="A238" s="14"/>
      <c r="B238" s="243"/>
      <c r="C238" s="244"/>
      <c r="D238" s="233" t="s">
        <v>132</v>
      </c>
      <c r="E238" s="245" t="s">
        <v>18</v>
      </c>
      <c r="F238" s="246" t="s">
        <v>134</v>
      </c>
      <c r="G238" s="244"/>
      <c r="H238" s="247">
        <v>86.850000000000009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132</v>
      </c>
      <c r="AU238" s="253" t="s">
        <v>130</v>
      </c>
      <c r="AV238" s="14" t="s">
        <v>135</v>
      </c>
      <c r="AW238" s="14" t="s">
        <v>34</v>
      </c>
      <c r="AX238" s="14" t="s">
        <v>80</v>
      </c>
      <c r="AY238" s="253" t="s">
        <v>122</v>
      </c>
    </row>
    <row r="239" s="2" customFormat="1" ht="16.5" customHeight="1">
      <c r="A239" s="39"/>
      <c r="B239" s="40"/>
      <c r="C239" s="219" t="s">
        <v>320</v>
      </c>
      <c r="D239" s="219" t="s">
        <v>124</v>
      </c>
      <c r="E239" s="220" t="s">
        <v>321</v>
      </c>
      <c r="F239" s="221" t="s">
        <v>322</v>
      </c>
      <c r="G239" s="222" t="s">
        <v>296</v>
      </c>
      <c r="H239" s="223">
        <v>36.799999999999997</v>
      </c>
      <c r="I239" s="224"/>
      <c r="J239" s="223">
        <f>ROUND(I239*H239,2)</f>
        <v>0</v>
      </c>
      <c r="K239" s="221" t="s">
        <v>128</v>
      </c>
      <c r="L239" s="45"/>
      <c r="M239" s="225" t="s">
        <v>18</v>
      </c>
      <c r="N239" s="226" t="s">
        <v>44</v>
      </c>
      <c r="O239" s="85"/>
      <c r="P239" s="227">
        <f>O239*H239</f>
        <v>0</v>
      </c>
      <c r="Q239" s="227">
        <v>0</v>
      </c>
      <c r="R239" s="227">
        <f>Q239*H239</f>
        <v>0</v>
      </c>
      <c r="S239" s="227">
        <v>0.00175</v>
      </c>
      <c r="T239" s="228">
        <f>S239*H239</f>
        <v>0.064399999999999999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9" t="s">
        <v>205</v>
      </c>
      <c r="AT239" s="229" t="s">
        <v>124</v>
      </c>
      <c r="AU239" s="229" t="s">
        <v>130</v>
      </c>
      <c r="AY239" s="18" t="s">
        <v>122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8" t="s">
        <v>130</v>
      </c>
      <c r="BK239" s="230">
        <f>ROUND(I239*H239,2)</f>
        <v>0</v>
      </c>
      <c r="BL239" s="18" t="s">
        <v>205</v>
      </c>
      <c r="BM239" s="229" t="s">
        <v>323</v>
      </c>
    </row>
    <row r="240" s="15" customFormat="1">
      <c r="A240" s="15"/>
      <c r="B240" s="263"/>
      <c r="C240" s="264"/>
      <c r="D240" s="233" t="s">
        <v>132</v>
      </c>
      <c r="E240" s="265" t="s">
        <v>18</v>
      </c>
      <c r="F240" s="266" t="s">
        <v>151</v>
      </c>
      <c r="G240" s="264"/>
      <c r="H240" s="265" t="s">
        <v>18</v>
      </c>
      <c r="I240" s="267"/>
      <c r="J240" s="264"/>
      <c r="K240" s="264"/>
      <c r="L240" s="268"/>
      <c r="M240" s="269"/>
      <c r="N240" s="270"/>
      <c r="O240" s="270"/>
      <c r="P240" s="270"/>
      <c r="Q240" s="270"/>
      <c r="R240" s="270"/>
      <c r="S240" s="270"/>
      <c r="T240" s="27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2" t="s">
        <v>132</v>
      </c>
      <c r="AU240" s="272" t="s">
        <v>130</v>
      </c>
      <c r="AV240" s="15" t="s">
        <v>80</v>
      </c>
      <c r="AW240" s="15" t="s">
        <v>34</v>
      </c>
      <c r="AX240" s="15" t="s">
        <v>72</v>
      </c>
      <c r="AY240" s="272" t="s">
        <v>122</v>
      </c>
    </row>
    <row r="241" s="13" customFormat="1">
      <c r="A241" s="13"/>
      <c r="B241" s="231"/>
      <c r="C241" s="232"/>
      <c r="D241" s="233" t="s">
        <v>132</v>
      </c>
      <c r="E241" s="234" t="s">
        <v>18</v>
      </c>
      <c r="F241" s="235" t="s">
        <v>324</v>
      </c>
      <c r="G241" s="232"/>
      <c r="H241" s="236">
        <v>4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132</v>
      </c>
      <c r="AU241" s="242" t="s">
        <v>130</v>
      </c>
      <c r="AV241" s="13" t="s">
        <v>130</v>
      </c>
      <c r="AW241" s="13" t="s">
        <v>34</v>
      </c>
      <c r="AX241" s="13" t="s">
        <v>72</v>
      </c>
      <c r="AY241" s="242" t="s">
        <v>122</v>
      </c>
    </row>
    <row r="242" s="13" customFormat="1">
      <c r="A242" s="13"/>
      <c r="B242" s="231"/>
      <c r="C242" s="232"/>
      <c r="D242" s="233" t="s">
        <v>132</v>
      </c>
      <c r="E242" s="234" t="s">
        <v>18</v>
      </c>
      <c r="F242" s="235" t="s">
        <v>325</v>
      </c>
      <c r="G242" s="232"/>
      <c r="H242" s="236">
        <v>19.199999999999999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132</v>
      </c>
      <c r="AU242" s="242" t="s">
        <v>130</v>
      </c>
      <c r="AV242" s="13" t="s">
        <v>130</v>
      </c>
      <c r="AW242" s="13" t="s">
        <v>34</v>
      </c>
      <c r="AX242" s="13" t="s">
        <v>72</v>
      </c>
      <c r="AY242" s="242" t="s">
        <v>122</v>
      </c>
    </row>
    <row r="243" s="13" customFormat="1">
      <c r="A243" s="13"/>
      <c r="B243" s="231"/>
      <c r="C243" s="232"/>
      <c r="D243" s="233" t="s">
        <v>132</v>
      </c>
      <c r="E243" s="234" t="s">
        <v>18</v>
      </c>
      <c r="F243" s="235" t="s">
        <v>326</v>
      </c>
      <c r="G243" s="232"/>
      <c r="H243" s="236">
        <v>13.6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132</v>
      </c>
      <c r="AU243" s="242" t="s">
        <v>130</v>
      </c>
      <c r="AV243" s="13" t="s">
        <v>130</v>
      </c>
      <c r="AW243" s="13" t="s">
        <v>34</v>
      </c>
      <c r="AX243" s="13" t="s">
        <v>72</v>
      </c>
      <c r="AY243" s="242" t="s">
        <v>122</v>
      </c>
    </row>
    <row r="244" s="14" customFormat="1">
      <c r="A244" s="14"/>
      <c r="B244" s="243"/>
      <c r="C244" s="244"/>
      <c r="D244" s="233" t="s">
        <v>132</v>
      </c>
      <c r="E244" s="245" t="s">
        <v>18</v>
      </c>
      <c r="F244" s="246" t="s">
        <v>134</v>
      </c>
      <c r="G244" s="244"/>
      <c r="H244" s="247">
        <v>36.799999999999997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132</v>
      </c>
      <c r="AU244" s="253" t="s">
        <v>130</v>
      </c>
      <c r="AV244" s="14" t="s">
        <v>135</v>
      </c>
      <c r="AW244" s="14" t="s">
        <v>34</v>
      </c>
      <c r="AX244" s="14" t="s">
        <v>80</v>
      </c>
      <c r="AY244" s="253" t="s">
        <v>122</v>
      </c>
    </row>
    <row r="245" s="2" customFormat="1" ht="16.5" customHeight="1">
      <c r="A245" s="39"/>
      <c r="B245" s="40"/>
      <c r="C245" s="219" t="s">
        <v>327</v>
      </c>
      <c r="D245" s="219" t="s">
        <v>124</v>
      </c>
      <c r="E245" s="220" t="s">
        <v>328</v>
      </c>
      <c r="F245" s="221" t="s">
        <v>329</v>
      </c>
      <c r="G245" s="222" t="s">
        <v>296</v>
      </c>
      <c r="H245" s="223">
        <v>36.799999999999997</v>
      </c>
      <c r="I245" s="224"/>
      <c r="J245" s="223">
        <f>ROUND(I245*H245,2)</f>
        <v>0</v>
      </c>
      <c r="K245" s="221" t="s">
        <v>128</v>
      </c>
      <c r="L245" s="45"/>
      <c r="M245" s="225" t="s">
        <v>18</v>
      </c>
      <c r="N245" s="226" t="s">
        <v>44</v>
      </c>
      <c r="O245" s="85"/>
      <c r="P245" s="227">
        <f>O245*H245</f>
        <v>0</v>
      </c>
      <c r="Q245" s="227">
        <v>0.00131</v>
      </c>
      <c r="R245" s="227">
        <f>Q245*H245</f>
        <v>0.048207999999999994</v>
      </c>
      <c r="S245" s="227">
        <v>0</v>
      </c>
      <c r="T245" s="22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29" t="s">
        <v>205</v>
      </c>
      <c r="AT245" s="229" t="s">
        <v>124</v>
      </c>
      <c r="AU245" s="229" t="s">
        <v>130</v>
      </c>
      <c r="AY245" s="18" t="s">
        <v>122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8" t="s">
        <v>130</v>
      </c>
      <c r="BK245" s="230">
        <f>ROUND(I245*H245,2)</f>
        <v>0</v>
      </c>
      <c r="BL245" s="18" t="s">
        <v>205</v>
      </c>
      <c r="BM245" s="229" t="s">
        <v>330</v>
      </c>
    </row>
    <row r="246" s="15" customFormat="1">
      <c r="A246" s="15"/>
      <c r="B246" s="263"/>
      <c r="C246" s="264"/>
      <c r="D246" s="233" t="s">
        <v>132</v>
      </c>
      <c r="E246" s="265" t="s">
        <v>18</v>
      </c>
      <c r="F246" s="266" t="s">
        <v>151</v>
      </c>
      <c r="G246" s="264"/>
      <c r="H246" s="265" t="s">
        <v>18</v>
      </c>
      <c r="I246" s="267"/>
      <c r="J246" s="264"/>
      <c r="K246" s="264"/>
      <c r="L246" s="268"/>
      <c r="M246" s="269"/>
      <c r="N246" s="270"/>
      <c r="O246" s="270"/>
      <c r="P246" s="270"/>
      <c r="Q246" s="270"/>
      <c r="R246" s="270"/>
      <c r="S246" s="270"/>
      <c r="T246" s="271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2" t="s">
        <v>132</v>
      </c>
      <c r="AU246" s="272" t="s">
        <v>130</v>
      </c>
      <c r="AV246" s="15" t="s">
        <v>80</v>
      </c>
      <c r="AW246" s="15" t="s">
        <v>34</v>
      </c>
      <c r="AX246" s="15" t="s">
        <v>72</v>
      </c>
      <c r="AY246" s="272" t="s">
        <v>122</v>
      </c>
    </row>
    <row r="247" s="13" customFormat="1">
      <c r="A247" s="13"/>
      <c r="B247" s="231"/>
      <c r="C247" s="232"/>
      <c r="D247" s="233" t="s">
        <v>132</v>
      </c>
      <c r="E247" s="234" t="s">
        <v>18</v>
      </c>
      <c r="F247" s="235" t="s">
        <v>324</v>
      </c>
      <c r="G247" s="232"/>
      <c r="H247" s="236">
        <v>4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132</v>
      </c>
      <c r="AU247" s="242" t="s">
        <v>130</v>
      </c>
      <c r="AV247" s="13" t="s">
        <v>130</v>
      </c>
      <c r="AW247" s="13" t="s">
        <v>34</v>
      </c>
      <c r="AX247" s="13" t="s">
        <v>72</v>
      </c>
      <c r="AY247" s="242" t="s">
        <v>122</v>
      </c>
    </row>
    <row r="248" s="13" customFormat="1">
      <c r="A248" s="13"/>
      <c r="B248" s="231"/>
      <c r="C248" s="232"/>
      <c r="D248" s="233" t="s">
        <v>132</v>
      </c>
      <c r="E248" s="234" t="s">
        <v>18</v>
      </c>
      <c r="F248" s="235" t="s">
        <v>325</v>
      </c>
      <c r="G248" s="232"/>
      <c r="H248" s="236">
        <v>19.199999999999999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132</v>
      </c>
      <c r="AU248" s="242" t="s">
        <v>130</v>
      </c>
      <c r="AV248" s="13" t="s">
        <v>130</v>
      </c>
      <c r="AW248" s="13" t="s">
        <v>34</v>
      </c>
      <c r="AX248" s="13" t="s">
        <v>72</v>
      </c>
      <c r="AY248" s="242" t="s">
        <v>122</v>
      </c>
    </row>
    <row r="249" s="13" customFormat="1">
      <c r="A249" s="13"/>
      <c r="B249" s="231"/>
      <c r="C249" s="232"/>
      <c r="D249" s="233" t="s">
        <v>132</v>
      </c>
      <c r="E249" s="234" t="s">
        <v>18</v>
      </c>
      <c r="F249" s="235" t="s">
        <v>326</v>
      </c>
      <c r="G249" s="232"/>
      <c r="H249" s="236">
        <v>13.6</v>
      </c>
      <c r="I249" s="237"/>
      <c r="J249" s="232"/>
      <c r="K249" s="232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132</v>
      </c>
      <c r="AU249" s="242" t="s">
        <v>130</v>
      </c>
      <c r="AV249" s="13" t="s">
        <v>130</v>
      </c>
      <c r="AW249" s="13" t="s">
        <v>34</v>
      </c>
      <c r="AX249" s="13" t="s">
        <v>72</v>
      </c>
      <c r="AY249" s="242" t="s">
        <v>122</v>
      </c>
    </row>
    <row r="250" s="14" customFormat="1">
      <c r="A250" s="14"/>
      <c r="B250" s="243"/>
      <c r="C250" s="244"/>
      <c r="D250" s="233" t="s">
        <v>132</v>
      </c>
      <c r="E250" s="245" t="s">
        <v>18</v>
      </c>
      <c r="F250" s="246" t="s">
        <v>134</v>
      </c>
      <c r="G250" s="244"/>
      <c r="H250" s="247">
        <v>36.799999999999997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132</v>
      </c>
      <c r="AU250" s="253" t="s">
        <v>130</v>
      </c>
      <c r="AV250" s="14" t="s">
        <v>135</v>
      </c>
      <c r="AW250" s="14" t="s">
        <v>34</v>
      </c>
      <c r="AX250" s="14" t="s">
        <v>80</v>
      </c>
      <c r="AY250" s="253" t="s">
        <v>122</v>
      </c>
    </row>
    <row r="251" s="2" customFormat="1" ht="16.5" customHeight="1">
      <c r="A251" s="39"/>
      <c r="B251" s="40"/>
      <c r="C251" s="219" t="s">
        <v>331</v>
      </c>
      <c r="D251" s="219" t="s">
        <v>124</v>
      </c>
      <c r="E251" s="220" t="s">
        <v>332</v>
      </c>
      <c r="F251" s="221" t="s">
        <v>333</v>
      </c>
      <c r="G251" s="222" t="s">
        <v>296</v>
      </c>
      <c r="H251" s="223">
        <v>61.350000000000001</v>
      </c>
      <c r="I251" s="224"/>
      <c r="J251" s="223">
        <f>ROUND(I251*H251,2)</f>
        <v>0</v>
      </c>
      <c r="K251" s="221" t="s">
        <v>128</v>
      </c>
      <c r="L251" s="45"/>
      <c r="M251" s="225" t="s">
        <v>18</v>
      </c>
      <c r="N251" s="226" t="s">
        <v>44</v>
      </c>
      <c r="O251" s="85"/>
      <c r="P251" s="227">
        <f>O251*H251</f>
        <v>0</v>
      </c>
      <c r="Q251" s="227">
        <v>0.0028700000000000002</v>
      </c>
      <c r="R251" s="227">
        <f>Q251*H251</f>
        <v>0.17607450000000002</v>
      </c>
      <c r="S251" s="227">
        <v>0</v>
      </c>
      <c r="T251" s="22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9" t="s">
        <v>205</v>
      </c>
      <c r="AT251" s="229" t="s">
        <v>124</v>
      </c>
      <c r="AU251" s="229" t="s">
        <v>130</v>
      </c>
      <c r="AY251" s="18" t="s">
        <v>122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8" t="s">
        <v>130</v>
      </c>
      <c r="BK251" s="230">
        <f>ROUND(I251*H251,2)</f>
        <v>0</v>
      </c>
      <c r="BL251" s="18" t="s">
        <v>205</v>
      </c>
      <c r="BM251" s="229" t="s">
        <v>334</v>
      </c>
    </row>
    <row r="252" s="15" customFormat="1">
      <c r="A252" s="15"/>
      <c r="B252" s="263"/>
      <c r="C252" s="264"/>
      <c r="D252" s="233" t="s">
        <v>132</v>
      </c>
      <c r="E252" s="265" t="s">
        <v>18</v>
      </c>
      <c r="F252" s="266" t="s">
        <v>335</v>
      </c>
      <c r="G252" s="264"/>
      <c r="H252" s="265" t="s">
        <v>18</v>
      </c>
      <c r="I252" s="267"/>
      <c r="J252" s="264"/>
      <c r="K252" s="264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132</v>
      </c>
      <c r="AU252" s="272" t="s">
        <v>130</v>
      </c>
      <c r="AV252" s="15" t="s">
        <v>80</v>
      </c>
      <c r="AW252" s="15" t="s">
        <v>34</v>
      </c>
      <c r="AX252" s="15" t="s">
        <v>72</v>
      </c>
      <c r="AY252" s="272" t="s">
        <v>122</v>
      </c>
    </row>
    <row r="253" s="15" customFormat="1">
      <c r="A253" s="15"/>
      <c r="B253" s="263"/>
      <c r="C253" s="264"/>
      <c r="D253" s="233" t="s">
        <v>132</v>
      </c>
      <c r="E253" s="265" t="s">
        <v>18</v>
      </c>
      <c r="F253" s="266" t="s">
        <v>151</v>
      </c>
      <c r="G253" s="264"/>
      <c r="H253" s="265" t="s">
        <v>18</v>
      </c>
      <c r="I253" s="267"/>
      <c r="J253" s="264"/>
      <c r="K253" s="264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132</v>
      </c>
      <c r="AU253" s="272" t="s">
        <v>130</v>
      </c>
      <c r="AV253" s="15" t="s">
        <v>80</v>
      </c>
      <c r="AW253" s="15" t="s">
        <v>34</v>
      </c>
      <c r="AX253" s="15" t="s">
        <v>72</v>
      </c>
      <c r="AY253" s="272" t="s">
        <v>122</v>
      </c>
    </row>
    <row r="254" s="13" customFormat="1">
      <c r="A254" s="13"/>
      <c r="B254" s="231"/>
      <c r="C254" s="232"/>
      <c r="D254" s="233" t="s">
        <v>132</v>
      </c>
      <c r="E254" s="234" t="s">
        <v>18</v>
      </c>
      <c r="F254" s="235" t="s">
        <v>336</v>
      </c>
      <c r="G254" s="232"/>
      <c r="H254" s="236">
        <v>61.350000000000001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132</v>
      </c>
      <c r="AU254" s="242" t="s">
        <v>130</v>
      </c>
      <c r="AV254" s="13" t="s">
        <v>130</v>
      </c>
      <c r="AW254" s="13" t="s">
        <v>34</v>
      </c>
      <c r="AX254" s="13" t="s">
        <v>72</v>
      </c>
      <c r="AY254" s="242" t="s">
        <v>122</v>
      </c>
    </row>
    <row r="255" s="14" customFormat="1">
      <c r="A255" s="14"/>
      <c r="B255" s="243"/>
      <c r="C255" s="244"/>
      <c r="D255" s="233" t="s">
        <v>132</v>
      </c>
      <c r="E255" s="245" t="s">
        <v>18</v>
      </c>
      <c r="F255" s="246" t="s">
        <v>134</v>
      </c>
      <c r="G255" s="244"/>
      <c r="H255" s="247">
        <v>61.350000000000001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132</v>
      </c>
      <c r="AU255" s="253" t="s">
        <v>130</v>
      </c>
      <c r="AV255" s="14" t="s">
        <v>135</v>
      </c>
      <c r="AW255" s="14" t="s">
        <v>34</v>
      </c>
      <c r="AX255" s="14" t="s">
        <v>80</v>
      </c>
      <c r="AY255" s="253" t="s">
        <v>122</v>
      </c>
    </row>
    <row r="256" s="2" customFormat="1" ht="24" customHeight="1">
      <c r="A256" s="39"/>
      <c r="B256" s="40"/>
      <c r="C256" s="219" t="s">
        <v>337</v>
      </c>
      <c r="D256" s="219" t="s">
        <v>124</v>
      </c>
      <c r="E256" s="220" t="s">
        <v>338</v>
      </c>
      <c r="F256" s="221" t="s">
        <v>339</v>
      </c>
      <c r="G256" s="222" t="s">
        <v>296</v>
      </c>
      <c r="H256" s="223">
        <v>81.900000000000006</v>
      </c>
      <c r="I256" s="224"/>
      <c r="J256" s="223">
        <f>ROUND(I256*H256,2)</f>
        <v>0</v>
      </c>
      <c r="K256" s="221" t="s">
        <v>128</v>
      </c>
      <c r="L256" s="45"/>
      <c r="M256" s="225" t="s">
        <v>18</v>
      </c>
      <c r="N256" s="226" t="s">
        <v>44</v>
      </c>
      <c r="O256" s="85"/>
      <c r="P256" s="227">
        <f>O256*H256</f>
        <v>0</v>
      </c>
      <c r="Q256" s="227">
        <v>0.0042500000000000003</v>
      </c>
      <c r="R256" s="227">
        <f>Q256*H256</f>
        <v>0.34807500000000002</v>
      </c>
      <c r="S256" s="227">
        <v>0</v>
      </c>
      <c r="T256" s="228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9" t="s">
        <v>205</v>
      </c>
      <c r="AT256" s="229" t="s">
        <v>124</v>
      </c>
      <c r="AU256" s="229" t="s">
        <v>130</v>
      </c>
      <c r="AY256" s="18" t="s">
        <v>122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8" t="s">
        <v>130</v>
      </c>
      <c r="BK256" s="230">
        <f>ROUND(I256*H256,2)</f>
        <v>0</v>
      </c>
      <c r="BL256" s="18" t="s">
        <v>205</v>
      </c>
      <c r="BM256" s="229" t="s">
        <v>340</v>
      </c>
    </row>
    <row r="257" s="15" customFormat="1">
      <c r="A257" s="15"/>
      <c r="B257" s="263"/>
      <c r="C257" s="264"/>
      <c r="D257" s="233" t="s">
        <v>132</v>
      </c>
      <c r="E257" s="265" t="s">
        <v>18</v>
      </c>
      <c r="F257" s="266" t="s">
        <v>151</v>
      </c>
      <c r="G257" s="264"/>
      <c r="H257" s="265" t="s">
        <v>18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2" t="s">
        <v>132</v>
      </c>
      <c r="AU257" s="272" t="s">
        <v>130</v>
      </c>
      <c r="AV257" s="15" t="s">
        <v>80</v>
      </c>
      <c r="AW257" s="15" t="s">
        <v>34</v>
      </c>
      <c r="AX257" s="15" t="s">
        <v>72</v>
      </c>
      <c r="AY257" s="272" t="s">
        <v>122</v>
      </c>
    </row>
    <row r="258" s="13" customFormat="1">
      <c r="A258" s="13"/>
      <c r="B258" s="231"/>
      <c r="C258" s="232"/>
      <c r="D258" s="233" t="s">
        <v>132</v>
      </c>
      <c r="E258" s="234" t="s">
        <v>18</v>
      </c>
      <c r="F258" s="235" t="s">
        <v>341</v>
      </c>
      <c r="G258" s="232"/>
      <c r="H258" s="236">
        <v>81.900000000000006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132</v>
      </c>
      <c r="AU258" s="242" t="s">
        <v>130</v>
      </c>
      <c r="AV258" s="13" t="s">
        <v>130</v>
      </c>
      <c r="AW258" s="13" t="s">
        <v>34</v>
      </c>
      <c r="AX258" s="13" t="s">
        <v>72</v>
      </c>
      <c r="AY258" s="242" t="s">
        <v>122</v>
      </c>
    </row>
    <row r="259" s="14" customFormat="1">
      <c r="A259" s="14"/>
      <c r="B259" s="243"/>
      <c r="C259" s="244"/>
      <c r="D259" s="233" t="s">
        <v>132</v>
      </c>
      <c r="E259" s="245" t="s">
        <v>18</v>
      </c>
      <c r="F259" s="246" t="s">
        <v>134</v>
      </c>
      <c r="G259" s="244"/>
      <c r="H259" s="247">
        <v>81.900000000000006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132</v>
      </c>
      <c r="AU259" s="253" t="s">
        <v>130</v>
      </c>
      <c r="AV259" s="14" t="s">
        <v>135</v>
      </c>
      <c r="AW259" s="14" t="s">
        <v>34</v>
      </c>
      <c r="AX259" s="14" t="s">
        <v>80</v>
      </c>
      <c r="AY259" s="253" t="s">
        <v>122</v>
      </c>
    </row>
    <row r="260" s="2" customFormat="1" ht="24" customHeight="1">
      <c r="A260" s="39"/>
      <c r="B260" s="40"/>
      <c r="C260" s="219" t="s">
        <v>342</v>
      </c>
      <c r="D260" s="219" t="s">
        <v>124</v>
      </c>
      <c r="E260" s="220" t="s">
        <v>343</v>
      </c>
      <c r="F260" s="221" t="s">
        <v>344</v>
      </c>
      <c r="G260" s="222" t="s">
        <v>296</v>
      </c>
      <c r="H260" s="223">
        <v>3.1499999999999999</v>
      </c>
      <c r="I260" s="224"/>
      <c r="J260" s="223">
        <f>ROUND(I260*H260,2)</f>
        <v>0</v>
      </c>
      <c r="K260" s="221" t="s">
        <v>128</v>
      </c>
      <c r="L260" s="45"/>
      <c r="M260" s="225" t="s">
        <v>18</v>
      </c>
      <c r="N260" s="226" t="s">
        <v>44</v>
      </c>
      <c r="O260" s="85"/>
      <c r="P260" s="227">
        <f>O260*H260</f>
        <v>0</v>
      </c>
      <c r="Q260" s="227">
        <v>0.0071199999999999996</v>
      </c>
      <c r="R260" s="227">
        <f>Q260*H260</f>
        <v>0.022427999999999997</v>
      </c>
      <c r="S260" s="227">
        <v>0</v>
      </c>
      <c r="T260" s="22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9" t="s">
        <v>205</v>
      </c>
      <c r="AT260" s="229" t="s">
        <v>124</v>
      </c>
      <c r="AU260" s="229" t="s">
        <v>130</v>
      </c>
      <c r="AY260" s="18" t="s">
        <v>122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8" t="s">
        <v>130</v>
      </c>
      <c r="BK260" s="230">
        <f>ROUND(I260*H260,2)</f>
        <v>0</v>
      </c>
      <c r="BL260" s="18" t="s">
        <v>205</v>
      </c>
      <c r="BM260" s="229" t="s">
        <v>345</v>
      </c>
    </row>
    <row r="261" s="15" customFormat="1">
      <c r="A261" s="15"/>
      <c r="B261" s="263"/>
      <c r="C261" s="264"/>
      <c r="D261" s="233" t="s">
        <v>132</v>
      </c>
      <c r="E261" s="265" t="s">
        <v>18</v>
      </c>
      <c r="F261" s="266" t="s">
        <v>151</v>
      </c>
      <c r="G261" s="264"/>
      <c r="H261" s="265" t="s">
        <v>18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2" t="s">
        <v>132</v>
      </c>
      <c r="AU261" s="272" t="s">
        <v>130</v>
      </c>
      <c r="AV261" s="15" t="s">
        <v>80</v>
      </c>
      <c r="AW261" s="15" t="s">
        <v>34</v>
      </c>
      <c r="AX261" s="15" t="s">
        <v>72</v>
      </c>
      <c r="AY261" s="272" t="s">
        <v>122</v>
      </c>
    </row>
    <row r="262" s="13" customFormat="1">
      <c r="A262" s="13"/>
      <c r="B262" s="231"/>
      <c r="C262" s="232"/>
      <c r="D262" s="233" t="s">
        <v>132</v>
      </c>
      <c r="E262" s="234" t="s">
        <v>18</v>
      </c>
      <c r="F262" s="235" t="s">
        <v>319</v>
      </c>
      <c r="G262" s="232"/>
      <c r="H262" s="236">
        <v>3.1499999999999999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132</v>
      </c>
      <c r="AU262" s="242" t="s">
        <v>130</v>
      </c>
      <c r="AV262" s="13" t="s">
        <v>130</v>
      </c>
      <c r="AW262" s="13" t="s">
        <v>34</v>
      </c>
      <c r="AX262" s="13" t="s">
        <v>72</v>
      </c>
      <c r="AY262" s="242" t="s">
        <v>122</v>
      </c>
    </row>
    <row r="263" s="14" customFormat="1">
      <c r="A263" s="14"/>
      <c r="B263" s="243"/>
      <c r="C263" s="244"/>
      <c r="D263" s="233" t="s">
        <v>132</v>
      </c>
      <c r="E263" s="245" t="s">
        <v>18</v>
      </c>
      <c r="F263" s="246" t="s">
        <v>134</v>
      </c>
      <c r="G263" s="244"/>
      <c r="H263" s="247">
        <v>3.1499999999999999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132</v>
      </c>
      <c r="AU263" s="253" t="s">
        <v>130</v>
      </c>
      <c r="AV263" s="14" t="s">
        <v>135</v>
      </c>
      <c r="AW263" s="14" t="s">
        <v>34</v>
      </c>
      <c r="AX263" s="14" t="s">
        <v>80</v>
      </c>
      <c r="AY263" s="253" t="s">
        <v>122</v>
      </c>
    </row>
    <row r="264" s="2" customFormat="1" ht="24" customHeight="1">
      <c r="A264" s="39"/>
      <c r="B264" s="40"/>
      <c r="C264" s="219" t="s">
        <v>346</v>
      </c>
      <c r="D264" s="219" t="s">
        <v>124</v>
      </c>
      <c r="E264" s="220" t="s">
        <v>347</v>
      </c>
      <c r="F264" s="221" t="s">
        <v>348</v>
      </c>
      <c r="G264" s="222" t="s">
        <v>158</v>
      </c>
      <c r="H264" s="223">
        <v>4</v>
      </c>
      <c r="I264" s="224"/>
      <c r="J264" s="223">
        <f>ROUND(I264*H264,2)</f>
        <v>0</v>
      </c>
      <c r="K264" s="221" t="s">
        <v>128</v>
      </c>
      <c r="L264" s="45"/>
      <c r="M264" s="225" t="s">
        <v>18</v>
      </c>
      <c r="N264" s="226" t="s">
        <v>44</v>
      </c>
      <c r="O264" s="85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9" t="s">
        <v>205</v>
      </c>
      <c r="AT264" s="229" t="s">
        <v>124</v>
      </c>
      <c r="AU264" s="229" t="s">
        <v>130</v>
      </c>
      <c r="AY264" s="18" t="s">
        <v>122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8" t="s">
        <v>130</v>
      </c>
      <c r="BK264" s="230">
        <f>ROUND(I264*H264,2)</f>
        <v>0</v>
      </c>
      <c r="BL264" s="18" t="s">
        <v>205</v>
      </c>
      <c r="BM264" s="229" t="s">
        <v>349</v>
      </c>
    </row>
    <row r="265" s="13" customFormat="1">
      <c r="A265" s="13"/>
      <c r="B265" s="231"/>
      <c r="C265" s="232"/>
      <c r="D265" s="233" t="s">
        <v>132</v>
      </c>
      <c r="E265" s="234" t="s">
        <v>18</v>
      </c>
      <c r="F265" s="235" t="s">
        <v>135</v>
      </c>
      <c r="G265" s="232"/>
      <c r="H265" s="236">
        <v>4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132</v>
      </c>
      <c r="AU265" s="242" t="s">
        <v>130</v>
      </c>
      <c r="AV265" s="13" t="s">
        <v>130</v>
      </c>
      <c r="AW265" s="13" t="s">
        <v>34</v>
      </c>
      <c r="AX265" s="13" t="s">
        <v>72</v>
      </c>
      <c r="AY265" s="242" t="s">
        <v>122</v>
      </c>
    </row>
    <row r="266" s="14" customFormat="1">
      <c r="A266" s="14"/>
      <c r="B266" s="243"/>
      <c r="C266" s="244"/>
      <c r="D266" s="233" t="s">
        <v>132</v>
      </c>
      <c r="E266" s="245" t="s">
        <v>18</v>
      </c>
      <c r="F266" s="246" t="s">
        <v>134</v>
      </c>
      <c r="G266" s="244"/>
      <c r="H266" s="247">
        <v>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132</v>
      </c>
      <c r="AU266" s="253" t="s">
        <v>130</v>
      </c>
      <c r="AV266" s="14" t="s">
        <v>135</v>
      </c>
      <c r="AW266" s="14" t="s">
        <v>34</v>
      </c>
      <c r="AX266" s="14" t="s">
        <v>80</v>
      </c>
      <c r="AY266" s="253" t="s">
        <v>122</v>
      </c>
    </row>
    <row r="267" s="2" customFormat="1" ht="24" customHeight="1">
      <c r="A267" s="39"/>
      <c r="B267" s="40"/>
      <c r="C267" s="219" t="s">
        <v>350</v>
      </c>
      <c r="D267" s="219" t="s">
        <v>124</v>
      </c>
      <c r="E267" s="220" t="s">
        <v>351</v>
      </c>
      <c r="F267" s="221" t="s">
        <v>352</v>
      </c>
      <c r="G267" s="222" t="s">
        <v>244</v>
      </c>
      <c r="H267" s="224"/>
      <c r="I267" s="224"/>
      <c r="J267" s="223">
        <f>ROUND(I267*H267,2)</f>
        <v>0</v>
      </c>
      <c r="K267" s="221" t="s">
        <v>128</v>
      </c>
      <c r="L267" s="45"/>
      <c r="M267" s="225" t="s">
        <v>18</v>
      </c>
      <c r="N267" s="226" t="s">
        <v>44</v>
      </c>
      <c r="O267" s="85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9" t="s">
        <v>205</v>
      </c>
      <c r="AT267" s="229" t="s">
        <v>124</v>
      </c>
      <c r="AU267" s="229" t="s">
        <v>130</v>
      </c>
      <c r="AY267" s="18" t="s">
        <v>122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8" t="s">
        <v>130</v>
      </c>
      <c r="BK267" s="230">
        <f>ROUND(I267*H267,2)</f>
        <v>0</v>
      </c>
      <c r="BL267" s="18" t="s">
        <v>205</v>
      </c>
      <c r="BM267" s="229" t="s">
        <v>353</v>
      </c>
    </row>
    <row r="268" s="12" customFormat="1" ht="22.8" customHeight="1">
      <c r="A268" s="12"/>
      <c r="B268" s="203"/>
      <c r="C268" s="204"/>
      <c r="D268" s="205" t="s">
        <v>71</v>
      </c>
      <c r="E268" s="217" t="s">
        <v>354</v>
      </c>
      <c r="F268" s="217" t="s">
        <v>355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SUM(P269:P274)</f>
        <v>0</v>
      </c>
      <c r="Q268" s="211"/>
      <c r="R268" s="212">
        <f>SUM(R269:R274)</f>
        <v>0.014590799999999999</v>
      </c>
      <c r="S268" s="211"/>
      <c r="T268" s="213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130</v>
      </c>
      <c r="AT268" s="215" t="s">
        <v>71</v>
      </c>
      <c r="AU268" s="215" t="s">
        <v>80</v>
      </c>
      <c r="AY268" s="214" t="s">
        <v>122</v>
      </c>
      <c r="BK268" s="216">
        <f>SUM(BK269:BK274)</f>
        <v>0</v>
      </c>
    </row>
    <row r="269" s="2" customFormat="1" ht="16.5" customHeight="1">
      <c r="A269" s="39"/>
      <c r="B269" s="40"/>
      <c r="C269" s="219" t="s">
        <v>356</v>
      </c>
      <c r="D269" s="219" t="s">
        <v>124</v>
      </c>
      <c r="E269" s="220" t="s">
        <v>357</v>
      </c>
      <c r="F269" s="221" t="s">
        <v>358</v>
      </c>
      <c r="G269" s="222" t="s">
        <v>127</v>
      </c>
      <c r="H269" s="223">
        <v>104.22</v>
      </c>
      <c r="I269" s="224"/>
      <c r="J269" s="223">
        <f>ROUND(I269*H269,2)</f>
        <v>0</v>
      </c>
      <c r="K269" s="221" t="s">
        <v>128</v>
      </c>
      <c r="L269" s="45"/>
      <c r="M269" s="225" t="s">
        <v>18</v>
      </c>
      <c r="N269" s="226" t="s">
        <v>44</v>
      </c>
      <c r="O269" s="85"/>
      <c r="P269" s="227">
        <f>O269*H269</f>
        <v>0</v>
      </c>
      <c r="Q269" s="227">
        <v>0.00013999999999999999</v>
      </c>
      <c r="R269" s="227">
        <f>Q269*H269</f>
        <v>0.014590799999999999</v>
      </c>
      <c r="S269" s="227">
        <v>0</v>
      </c>
      <c r="T269" s="22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9" t="s">
        <v>205</v>
      </c>
      <c r="AT269" s="229" t="s">
        <v>124</v>
      </c>
      <c r="AU269" s="229" t="s">
        <v>130</v>
      </c>
      <c r="AY269" s="18" t="s">
        <v>122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8" t="s">
        <v>130</v>
      </c>
      <c r="BK269" s="230">
        <f>ROUND(I269*H269,2)</f>
        <v>0</v>
      </c>
      <c r="BL269" s="18" t="s">
        <v>205</v>
      </c>
      <c r="BM269" s="229" t="s">
        <v>359</v>
      </c>
    </row>
    <row r="270" s="15" customFormat="1">
      <c r="A270" s="15"/>
      <c r="B270" s="263"/>
      <c r="C270" s="264"/>
      <c r="D270" s="233" t="s">
        <v>132</v>
      </c>
      <c r="E270" s="265" t="s">
        <v>18</v>
      </c>
      <c r="F270" s="266" t="s">
        <v>151</v>
      </c>
      <c r="G270" s="264"/>
      <c r="H270" s="265" t="s">
        <v>18</v>
      </c>
      <c r="I270" s="267"/>
      <c r="J270" s="264"/>
      <c r="K270" s="264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132</v>
      </c>
      <c r="AU270" s="272" t="s">
        <v>130</v>
      </c>
      <c r="AV270" s="15" t="s">
        <v>80</v>
      </c>
      <c r="AW270" s="15" t="s">
        <v>34</v>
      </c>
      <c r="AX270" s="15" t="s">
        <v>72</v>
      </c>
      <c r="AY270" s="272" t="s">
        <v>122</v>
      </c>
    </row>
    <row r="271" s="13" customFormat="1">
      <c r="A271" s="13"/>
      <c r="B271" s="231"/>
      <c r="C271" s="232"/>
      <c r="D271" s="233" t="s">
        <v>132</v>
      </c>
      <c r="E271" s="234" t="s">
        <v>18</v>
      </c>
      <c r="F271" s="235" t="s">
        <v>360</v>
      </c>
      <c r="G271" s="232"/>
      <c r="H271" s="236">
        <v>100.44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132</v>
      </c>
      <c r="AU271" s="242" t="s">
        <v>130</v>
      </c>
      <c r="AV271" s="13" t="s">
        <v>130</v>
      </c>
      <c r="AW271" s="13" t="s">
        <v>34</v>
      </c>
      <c r="AX271" s="13" t="s">
        <v>72</v>
      </c>
      <c r="AY271" s="242" t="s">
        <v>122</v>
      </c>
    </row>
    <row r="272" s="13" customFormat="1">
      <c r="A272" s="13"/>
      <c r="B272" s="231"/>
      <c r="C272" s="232"/>
      <c r="D272" s="233" t="s">
        <v>132</v>
      </c>
      <c r="E272" s="234" t="s">
        <v>18</v>
      </c>
      <c r="F272" s="235" t="s">
        <v>361</v>
      </c>
      <c r="G272" s="232"/>
      <c r="H272" s="236">
        <v>3.7799999999999998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132</v>
      </c>
      <c r="AU272" s="242" t="s">
        <v>130</v>
      </c>
      <c r="AV272" s="13" t="s">
        <v>130</v>
      </c>
      <c r="AW272" s="13" t="s">
        <v>34</v>
      </c>
      <c r="AX272" s="13" t="s">
        <v>72</v>
      </c>
      <c r="AY272" s="242" t="s">
        <v>122</v>
      </c>
    </row>
    <row r="273" s="14" customFormat="1">
      <c r="A273" s="14"/>
      <c r="B273" s="243"/>
      <c r="C273" s="244"/>
      <c r="D273" s="233" t="s">
        <v>132</v>
      </c>
      <c r="E273" s="245" t="s">
        <v>18</v>
      </c>
      <c r="F273" s="246" t="s">
        <v>134</v>
      </c>
      <c r="G273" s="244"/>
      <c r="H273" s="247">
        <v>104.22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132</v>
      </c>
      <c r="AU273" s="253" t="s">
        <v>130</v>
      </c>
      <c r="AV273" s="14" t="s">
        <v>135</v>
      </c>
      <c r="AW273" s="14" t="s">
        <v>34</v>
      </c>
      <c r="AX273" s="14" t="s">
        <v>80</v>
      </c>
      <c r="AY273" s="253" t="s">
        <v>122</v>
      </c>
    </row>
    <row r="274" s="2" customFormat="1" ht="24" customHeight="1">
      <c r="A274" s="39"/>
      <c r="B274" s="40"/>
      <c r="C274" s="219" t="s">
        <v>362</v>
      </c>
      <c r="D274" s="219" t="s">
        <v>124</v>
      </c>
      <c r="E274" s="220" t="s">
        <v>363</v>
      </c>
      <c r="F274" s="221" t="s">
        <v>364</v>
      </c>
      <c r="G274" s="222" t="s">
        <v>244</v>
      </c>
      <c r="H274" s="224"/>
      <c r="I274" s="224"/>
      <c r="J274" s="223">
        <f>ROUND(I274*H274,2)</f>
        <v>0</v>
      </c>
      <c r="K274" s="221" t="s">
        <v>128</v>
      </c>
      <c r="L274" s="45"/>
      <c r="M274" s="225" t="s">
        <v>18</v>
      </c>
      <c r="N274" s="226" t="s">
        <v>44</v>
      </c>
      <c r="O274" s="85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9" t="s">
        <v>205</v>
      </c>
      <c r="AT274" s="229" t="s">
        <v>124</v>
      </c>
      <c r="AU274" s="229" t="s">
        <v>130</v>
      </c>
      <c r="AY274" s="18" t="s">
        <v>122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8" t="s">
        <v>130</v>
      </c>
      <c r="BK274" s="230">
        <f>ROUND(I274*H274,2)</f>
        <v>0</v>
      </c>
      <c r="BL274" s="18" t="s">
        <v>205</v>
      </c>
      <c r="BM274" s="229" t="s">
        <v>365</v>
      </c>
    </row>
    <row r="275" s="12" customFormat="1" ht="25.92" customHeight="1">
      <c r="A275" s="12"/>
      <c r="B275" s="203"/>
      <c r="C275" s="204"/>
      <c r="D275" s="205" t="s">
        <v>71</v>
      </c>
      <c r="E275" s="206" t="s">
        <v>366</v>
      </c>
      <c r="F275" s="206" t="s">
        <v>367</v>
      </c>
      <c r="G275" s="204"/>
      <c r="H275" s="204"/>
      <c r="I275" s="207"/>
      <c r="J275" s="208">
        <f>BK275</f>
        <v>0</v>
      </c>
      <c r="K275" s="204"/>
      <c r="L275" s="209"/>
      <c r="M275" s="210"/>
      <c r="N275" s="211"/>
      <c r="O275" s="211"/>
      <c r="P275" s="212">
        <f>SUM(P276:P277)</f>
        <v>0</v>
      </c>
      <c r="Q275" s="211"/>
      <c r="R275" s="212">
        <f>SUM(R276:R277)</f>
        <v>0</v>
      </c>
      <c r="S275" s="211"/>
      <c r="T275" s="213">
        <f>SUM(T276:T277)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4" t="s">
        <v>135</v>
      </c>
      <c r="AT275" s="215" t="s">
        <v>71</v>
      </c>
      <c r="AU275" s="215" t="s">
        <v>72</v>
      </c>
      <c r="AY275" s="214" t="s">
        <v>122</v>
      </c>
      <c r="BK275" s="216">
        <f>SUM(BK276:BK277)</f>
        <v>0</v>
      </c>
    </row>
    <row r="276" s="2" customFormat="1" ht="16.5" customHeight="1">
      <c r="A276" s="39"/>
      <c r="B276" s="40"/>
      <c r="C276" s="219" t="s">
        <v>368</v>
      </c>
      <c r="D276" s="219" t="s">
        <v>124</v>
      </c>
      <c r="E276" s="220" t="s">
        <v>369</v>
      </c>
      <c r="F276" s="221" t="s">
        <v>370</v>
      </c>
      <c r="G276" s="222" t="s">
        <v>371</v>
      </c>
      <c r="H276" s="223">
        <v>1</v>
      </c>
      <c r="I276" s="224"/>
      <c r="J276" s="223">
        <f>ROUND(I276*H276,2)</f>
        <v>0</v>
      </c>
      <c r="K276" s="221" t="s">
        <v>215</v>
      </c>
      <c r="L276" s="45"/>
      <c r="M276" s="225" t="s">
        <v>18</v>
      </c>
      <c r="N276" s="226" t="s">
        <v>44</v>
      </c>
      <c r="O276" s="85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9" t="s">
        <v>129</v>
      </c>
      <c r="AT276" s="229" t="s">
        <v>124</v>
      </c>
      <c r="AU276" s="229" t="s">
        <v>80</v>
      </c>
      <c r="AY276" s="18" t="s">
        <v>122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8" t="s">
        <v>130</v>
      </c>
      <c r="BK276" s="230">
        <f>ROUND(I276*H276,2)</f>
        <v>0</v>
      </c>
      <c r="BL276" s="18" t="s">
        <v>129</v>
      </c>
      <c r="BM276" s="229" t="s">
        <v>372</v>
      </c>
    </row>
    <row r="277" s="2" customFormat="1" ht="16.5" customHeight="1">
      <c r="A277" s="39"/>
      <c r="B277" s="40"/>
      <c r="C277" s="219" t="s">
        <v>373</v>
      </c>
      <c r="D277" s="219" t="s">
        <v>124</v>
      </c>
      <c r="E277" s="220" t="s">
        <v>374</v>
      </c>
      <c r="F277" s="221" t="s">
        <v>375</v>
      </c>
      <c r="G277" s="222" t="s">
        <v>371</v>
      </c>
      <c r="H277" s="223">
        <v>1</v>
      </c>
      <c r="I277" s="224"/>
      <c r="J277" s="223">
        <f>ROUND(I277*H277,2)</f>
        <v>0</v>
      </c>
      <c r="K277" s="221" t="s">
        <v>215</v>
      </c>
      <c r="L277" s="45"/>
      <c r="M277" s="225" t="s">
        <v>18</v>
      </c>
      <c r="N277" s="226" t="s">
        <v>44</v>
      </c>
      <c r="O277" s="85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9" t="s">
        <v>129</v>
      </c>
      <c r="AT277" s="229" t="s">
        <v>124</v>
      </c>
      <c r="AU277" s="229" t="s">
        <v>80</v>
      </c>
      <c r="AY277" s="18" t="s">
        <v>122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8" t="s">
        <v>130</v>
      </c>
      <c r="BK277" s="230">
        <f>ROUND(I277*H277,2)</f>
        <v>0</v>
      </c>
      <c r="BL277" s="18" t="s">
        <v>129</v>
      </c>
      <c r="BM277" s="229" t="s">
        <v>376</v>
      </c>
    </row>
    <row r="278" s="12" customFormat="1" ht="25.92" customHeight="1">
      <c r="A278" s="12"/>
      <c r="B278" s="203"/>
      <c r="C278" s="204"/>
      <c r="D278" s="205" t="s">
        <v>71</v>
      </c>
      <c r="E278" s="206" t="s">
        <v>377</v>
      </c>
      <c r="F278" s="206" t="s">
        <v>378</v>
      </c>
      <c r="G278" s="204"/>
      <c r="H278" s="204"/>
      <c r="I278" s="207"/>
      <c r="J278" s="208">
        <f>BK278</f>
        <v>0</v>
      </c>
      <c r="K278" s="204"/>
      <c r="L278" s="209"/>
      <c r="M278" s="210"/>
      <c r="N278" s="211"/>
      <c r="O278" s="211"/>
      <c r="P278" s="212">
        <f>SUM(P279:P280)</f>
        <v>0</v>
      </c>
      <c r="Q278" s="211"/>
      <c r="R278" s="212">
        <f>SUM(R279:R280)</f>
        <v>0</v>
      </c>
      <c r="S278" s="211"/>
      <c r="T278" s="213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155</v>
      </c>
      <c r="AT278" s="215" t="s">
        <v>71</v>
      </c>
      <c r="AU278" s="215" t="s">
        <v>72</v>
      </c>
      <c r="AY278" s="214" t="s">
        <v>122</v>
      </c>
      <c r="BK278" s="216">
        <f>SUM(BK279:BK280)</f>
        <v>0</v>
      </c>
    </row>
    <row r="279" s="2" customFormat="1" ht="16.5" customHeight="1">
      <c r="A279" s="39"/>
      <c r="B279" s="40"/>
      <c r="C279" s="219" t="s">
        <v>379</v>
      </c>
      <c r="D279" s="219" t="s">
        <v>124</v>
      </c>
      <c r="E279" s="220" t="s">
        <v>380</v>
      </c>
      <c r="F279" s="221" t="s">
        <v>381</v>
      </c>
      <c r="G279" s="222" t="s">
        <v>244</v>
      </c>
      <c r="H279" s="224"/>
      <c r="I279" s="224"/>
      <c r="J279" s="223">
        <f>ROUND(I279*H279,2)</f>
        <v>0</v>
      </c>
      <c r="K279" s="221" t="s">
        <v>215</v>
      </c>
      <c r="L279" s="45"/>
      <c r="M279" s="225" t="s">
        <v>18</v>
      </c>
      <c r="N279" s="226" t="s">
        <v>44</v>
      </c>
      <c r="O279" s="85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9" t="s">
        <v>135</v>
      </c>
      <c r="AT279" s="229" t="s">
        <v>124</v>
      </c>
      <c r="AU279" s="229" t="s">
        <v>80</v>
      </c>
      <c r="AY279" s="18" t="s">
        <v>122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8" t="s">
        <v>130</v>
      </c>
      <c r="BK279" s="230">
        <f>ROUND(I279*H279,2)</f>
        <v>0</v>
      </c>
      <c r="BL279" s="18" t="s">
        <v>135</v>
      </c>
      <c r="BM279" s="229" t="s">
        <v>382</v>
      </c>
    </row>
    <row r="280" s="2" customFormat="1" ht="16.5" customHeight="1">
      <c r="A280" s="39"/>
      <c r="B280" s="40"/>
      <c r="C280" s="219" t="s">
        <v>383</v>
      </c>
      <c r="D280" s="219" t="s">
        <v>124</v>
      </c>
      <c r="E280" s="220" t="s">
        <v>384</v>
      </c>
      <c r="F280" s="221" t="s">
        <v>385</v>
      </c>
      <c r="G280" s="222" t="s">
        <v>244</v>
      </c>
      <c r="H280" s="224"/>
      <c r="I280" s="224"/>
      <c r="J280" s="223">
        <f>ROUND(I280*H280,2)</f>
        <v>0</v>
      </c>
      <c r="K280" s="221" t="s">
        <v>215</v>
      </c>
      <c r="L280" s="45"/>
      <c r="M280" s="273" t="s">
        <v>18</v>
      </c>
      <c r="N280" s="274" t="s">
        <v>44</v>
      </c>
      <c r="O280" s="275"/>
      <c r="P280" s="276">
        <f>O280*H280</f>
        <v>0</v>
      </c>
      <c r="Q280" s="276">
        <v>0</v>
      </c>
      <c r="R280" s="276">
        <f>Q280*H280</f>
        <v>0</v>
      </c>
      <c r="S280" s="276">
        <v>0</v>
      </c>
      <c r="T280" s="27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9" t="s">
        <v>135</v>
      </c>
      <c r="AT280" s="229" t="s">
        <v>124</v>
      </c>
      <c r="AU280" s="229" t="s">
        <v>80</v>
      </c>
      <c r="AY280" s="18" t="s">
        <v>122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8" t="s">
        <v>130</v>
      </c>
      <c r="BK280" s="230">
        <f>ROUND(I280*H280,2)</f>
        <v>0</v>
      </c>
      <c r="BL280" s="18" t="s">
        <v>135</v>
      </c>
      <c r="BM280" s="229" t="s">
        <v>386</v>
      </c>
    </row>
    <row r="281" s="2" customFormat="1" ht="6.96" customHeight="1">
      <c r="A281" s="39"/>
      <c r="B281" s="60"/>
      <c r="C281" s="61"/>
      <c r="D281" s="61"/>
      <c r="E281" s="61"/>
      <c r="F281" s="61"/>
      <c r="G281" s="61"/>
      <c r="H281" s="61"/>
      <c r="I281" s="167"/>
      <c r="J281" s="61"/>
      <c r="K281" s="61"/>
      <c r="L281" s="45"/>
      <c r="M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</row>
  </sheetData>
  <sheetProtection sheet="1" autoFilter="0" formatColumns="0" formatRows="0" objects="1" scenarios="1" spinCount="100000" saltValue="X0En5chmCXbESsFtxiIbnl6b2va/RdoGeTI3eEORUcvcUaWrY0jc6Gn/0oI7cqsxmgiI993hFT1+S44tlI3+vA==" hashValue="IhWzkn2VsBygdP7209hQi7EMa1t8lx6G75QFfzFnDxb3pTEzNeJcfxKmrHwoTETF+GJGF+Gg/tJJfYtT5fuAFg==" algorithmName="SHA-512" password="CC35"/>
  <autoFilter ref="C93:K280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80</v>
      </c>
    </row>
    <row r="4" s="1" customFormat="1" ht="24.96" customHeight="1">
      <c r="B4" s="21"/>
      <c r="D4" s="133" t="s">
        <v>85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15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BD 6.května 98,99, Frenštát p. 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86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387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17</v>
      </c>
      <c r="E11" s="39"/>
      <c r="F11" s="140" t="s">
        <v>18</v>
      </c>
      <c r="G11" s="39"/>
      <c r="H11" s="39"/>
      <c r="I11" s="141" t="s">
        <v>19</v>
      </c>
      <c r="J11" s="140" t="s">
        <v>18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20</v>
      </c>
      <c r="E12" s="39"/>
      <c r="F12" s="140" t="s">
        <v>21</v>
      </c>
      <c r="G12" s="39"/>
      <c r="H12" s="39"/>
      <c r="I12" s="141" t="s">
        <v>22</v>
      </c>
      <c r="J12" s="142" t="str">
        <f>'Rekapitulace stavby'!AN8</f>
        <v>30. 5. 2019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24</v>
      </c>
      <c r="E14" s="39"/>
      <c r="F14" s="39"/>
      <c r="G14" s="39"/>
      <c r="H14" s="39"/>
      <c r="I14" s="141" t="s">
        <v>25</v>
      </c>
      <c r="J14" s="140" t="s">
        <v>26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18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25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18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25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ROUND((SUM(BE81:BE84)),  2)</f>
        <v>0</v>
      </c>
      <c r="G33" s="39"/>
      <c r="H33" s="39"/>
      <c r="I33" s="156">
        <v>0.20999999999999999</v>
      </c>
      <c r="J33" s="155">
        <f>ROUND(((SUM(BE81:BE84))*I33),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ROUND((SUM(BF81:BF84)),  2)</f>
        <v>0</v>
      </c>
      <c r="G34" s="39"/>
      <c r="H34" s="39"/>
      <c r="I34" s="156">
        <v>0.14999999999999999</v>
      </c>
      <c r="J34" s="155">
        <f>ROUND(((SUM(BF81:BF84))*I34),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ROUND((SUM(BG81:BG84)),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ROUND((SUM(BH81:BH84)),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ROUND((SUM(BI81:BI84)),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BD 6.května 98,99, Frenštát p. 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Hromsvod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141" t="s">
        <v>22</v>
      </c>
      <c r="J52" s="73" t="str">
        <f>IF(J12="","",J12)</f>
        <v>30. 5. 2019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3.05" customHeight="1">
      <c r="A54" s="39"/>
      <c r="B54" s="40"/>
      <c r="C54" s="33" t="s">
        <v>24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31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89</v>
      </c>
      <c r="D57" s="173"/>
      <c r="E57" s="173"/>
      <c r="F57" s="173"/>
      <c r="G57" s="173"/>
      <c r="H57" s="173"/>
      <c r="I57" s="174"/>
      <c r="J57" s="175" t="s">
        <v>90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77"/>
      <c r="C60" s="178"/>
      <c r="D60" s="179" t="s">
        <v>98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388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107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15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Rekonstrukce střešního pláště BD 6.května 98,99, Frenštát p. R.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02 - Hromsvod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141" t="s">
        <v>22</v>
      </c>
      <c r="J75" s="73" t="str">
        <f>IF(J12="","",J12)</f>
        <v>30. 5. 2019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3.05" customHeight="1">
      <c r="A77" s="39"/>
      <c r="B77" s="40"/>
      <c r="C77" s="33" t="s">
        <v>24</v>
      </c>
      <c r="D77" s="41"/>
      <c r="E77" s="41"/>
      <c r="F77" s="28" t="str">
        <f>E15</f>
        <v>Město Frenštát p.R., Náměstí Míru 1, Frenštát p.R.</v>
      </c>
      <c r="G77" s="41"/>
      <c r="H77" s="41"/>
      <c r="I77" s="141" t="s">
        <v>31</v>
      </c>
      <c r="J77" s="37" t="str">
        <f>E21</f>
        <v>Architektura &amp; interier, Šimůnek &amp; Partners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35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108</v>
      </c>
      <c r="D80" s="194" t="s">
        <v>57</v>
      </c>
      <c r="E80" s="194" t="s">
        <v>53</v>
      </c>
      <c r="F80" s="194" t="s">
        <v>54</v>
      </c>
      <c r="G80" s="194" t="s">
        <v>109</v>
      </c>
      <c r="H80" s="194" t="s">
        <v>110</v>
      </c>
      <c r="I80" s="195" t="s">
        <v>111</v>
      </c>
      <c r="J80" s="194" t="s">
        <v>90</v>
      </c>
      <c r="K80" s="196" t="s">
        <v>112</v>
      </c>
      <c r="L80" s="197"/>
      <c r="M80" s="93" t="s">
        <v>18</v>
      </c>
      <c r="N80" s="94" t="s">
        <v>42</v>
      </c>
      <c r="O80" s="94" t="s">
        <v>113</v>
      </c>
      <c r="P80" s="94" t="s">
        <v>114</v>
      </c>
      <c r="Q80" s="94" t="s">
        <v>115</v>
      </c>
      <c r="R80" s="94" t="s">
        <v>116</v>
      </c>
      <c r="S80" s="94" t="s">
        <v>117</v>
      </c>
      <c r="T80" s="95" t="s">
        <v>118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119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91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71</v>
      </c>
      <c r="E82" s="206" t="s">
        <v>198</v>
      </c>
      <c r="F82" s="206" t="s">
        <v>199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130</v>
      </c>
      <c r="AT82" s="215" t="s">
        <v>71</v>
      </c>
      <c r="AU82" s="215" t="s">
        <v>72</v>
      </c>
      <c r="AY82" s="214" t="s">
        <v>122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71</v>
      </c>
      <c r="E83" s="217" t="s">
        <v>389</v>
      </c>
      <c r="F83" s="217" t="s">
        <v>390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P84</f>
        <v>0</v>
      </c>
      <c r="Q83" s="211"/>
      <c r="R83" s="212">
        <f>R84</f>
        <v>0</v>
      </c>
      <c r="S83" s="211"/>
      <c r="T83" s="213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130</v>
      </c>
      <c r="AT83" s="215" t="s">
        <v>71</v>
      </c>
      <c r="AU83" s="215" t="s">
        <v>80</v>
      </c>
      <c r="AY83" s="214" t="s">
        <v>122</v>
      </c>
      <c r="BK83" s="216">
        <f>BK84</f>
        <v>0</v>
      </c>
    </row>
    <row r="84" s="2" customFormat="1" ht="24" customHeight="1">
      <c r="A84" s="39"/>
      <c r="B84" s="40"/>
      <c r="C84" s="219" t="s">
        <v>80</v>
      </c>
      <c r="D84" s="219" t="s">
        <v>124</v>
      </c>
      <c r="E84" s="220" t="s">
        <v>391</v>
      </c>
      <c r="F84" s="221" t="s">
        <v>392</v>
      </c>
      <c r="G84" s="222" t="s">
        <v>371</v>
      </c>
      <c r="H84" s="223">
        <v>1</v>
      </c>
      <c r="I84" s="224"/>
      <c r="J84" s="223">
        <f>ROUND(I84*H84,2)</f>
        <v>0</v>
      </c>
      <c r="K84" s="221" t="s">
        <v>18</v>
      </c>
      <c r="L84" s="45"/>
      <c r="M84" s="273" t="s">
        <v>18</v>
      </c>
      <c r="N84" s="274" t="s">
        <v>44</v>
      </c>
      <c r="O84" s="275"/>
      <c r="P84" s="276">
        <f>O84*H84</f>
        <v>0</v>
      </c>
      <c r="Q84" s="276">
        <v>0</v>
      </c>
      <c r="R84" s="276">
        <f>Q84*H84</f>
        <v>0</v>
      </c>
      <c r="S84" s="276">
        <v>0</v>
      </c>
      <c r="T84" s="27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9" t="s">
        <v>205</v>
      </c>
      <c r="AT84" s="229" t="s">
        <v>124</v>
      </c>
      <c r="AU84" s="229" t="s">
        <v>130</v>
      </c>
      <c r="AY84" s="18" t="s">
        <v>122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18" t="s">
        <v>130</v>
      </c>
      <c r="BK84" s="230">
        <f>ROUND(I84*H84,2)</f>
        <v>0</v>
      </c>
      <c r="BL84" s="18" t="s">
        <v>205</v>
      </c>
      <c r="BM84" s="229" t="s">
        <v>393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67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CGwIUehVN2WflfhV9ZoML/LR39/OMTYJfSSHk89SJM6kYmGPAqPHF/92vkyoogpO3qk+OMVHtijDmvrOQX61Yg==" hashValue="vuLpou/3dhT/f9FxqKjSgDoFaEZqe/c+l2Tc6Nlgj9bGpHzdvTHPLaHwRgud/VAyDV7srgLexp9zBqSmq0WY6Q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8" customWidth="1"/>
    <col min="2" max="2" width="1.664063" style="278" customWidth="1"/>
    <col min="3" max="4" width="5" style="278" customWidth="1"/>
    <col min="5" max="5" width="11.67" style="278" customWidth="1"/>
    <col min="6" max="6" width="9.17" style="278" customWidth="1"/>
    <col min="7" max="7" width="5" style="278" customWidth="1"/>
    <col min="8" max="8" width="77.83" style="278" customWidth="1"/>
    <col min="9" max="10" width="20" style="278" customWidth="1"/>
    <col min="11" max="11" width="1.664063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394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395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396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397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398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399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400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401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402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403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404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79</v>
      </c>
      <c r="F18" s="289" t="s">
        <v>405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406</v>
      </c>
      <c r="F19" s="289" t="s">
        <v>407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408</v>
      </c>
      <c r="F20" s="289" t="s">
        <v>409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410</v>
      </c>
      <c r="F21" s="289" t="s">
        <v>411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366</v>
      </c>
      <c r="F22" s="289" t="s">
        <v>367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412</v>
      </c>
      <c r="F23" s="289" t="s">
        <v>413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414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415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416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417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418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419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420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421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422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108</v>
      </c>
      <c r="F36" s="289"/>
      <c r="G36" s="289" t="s">
        <v>423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424</v>
      </c>
      <c r="F37" s="289"/>
      <c r="G37" s="289" t="s">
        <v>425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426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427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109</v>
      </c>
      <c r="F40" s="289"/>
      <c r="G40" s="289" t="s">
        <v>428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110</v>
      </c>
      <c r="F41" s="289"/>
      <c r="G41" s="289" t="s">
        <v>429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430</v>
      </c>
      <c r="F42" s="289"/>
      <c r="G42" s="289" t="s">
        <v>431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432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433</v>
      </c>
      <c r="F44" s="289"/>
      <c r="G44" s="289" t="s">
        <v>434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112</v>
      </c>
      <c r="F45" s="289"/>
      <c r="G45" s="289" t="s">
        <v>435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436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437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438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439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440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441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442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443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444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445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446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447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448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449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450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451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452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453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454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455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456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457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458</v>
      </c>
      <c r="D76" s="307"/>
      <c r="E76" s="307"/>
      <c r="F76" s="307" t="s">
        <v>459</v>
      </c>
      <c r="G76" s="308"/>
      <c r="H76" s="307" t="s">
        <v>54</v>
      </c>
      <c r="I76" s="307" t="s">
        <v>57</v>
      </c>
      <c r="J76" s="307" t="s">
        <v>460</v>
      </c>
      <c r="K76" s="306"/>
    </row>
    <row r="77" s="1" customFormat="1" ht="17.25" customHeight="1">
      <c r="B77" s="304"/>
      <c r="C77" s="309" t="s">
        <v>461</v>
      </c>
      <c r="D77" s="309"/>
      <c r="E77" s="309"/>
      <c r="F77" s="310" t="s">
        <v>462</v>
      </c>
      <c r="G77" s="311"/>
      <c r="H77" s="309"/>
      <c r="I77" s="309"/>
      <c r="J77" s="309" t="s">
        <v>463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2"/>
      <c r="E79" s="312"/>
      <c r="F79" s="314" t="s">
        <v>464</v>
      </c>
      <c r="G79" s="313"/>
      <c r="H79" s="292" t="s">
        <v>465</v>
      </c>
      <c r="I79" s="292" t="s">
        <v>466</v>
      </c>
      <c r="J79" s="292">
        <v>20</v>
      </c>
      <c r="K79" s="306"/>
    </row>
    <row r="80" s="1" customFormat="1" ht="15" customHeight="1">
      <c r="B80" s="304"/>
      <c r="C80" s="292" t="s">
        <v>467</v>
      </c>
      <c r="D80" s="292"/>
      <c r="E80" s="292"/>
      <c r="F80" s="314" t="s">
        <v>464</v>
      </c>
      <c r="G80" s="313"/>
      <c r="H80" s="292" t="s">
        <v>468</v>
      </c>
      <c r="I80" s="292" t="s">
        <v>466</v>
      </c>
      <c r="J80" s="292">
        <v>120</v>
      </c>
      <c r="K80" s="306"/>
    </row>
    <row r="81" s="1" customFormat="1" ht="15" customHeight="1">
      <c r="B81" s="315"/>
      <c r="C81" s="292" t="s">
        <v>469</v>
      </c>
      <c r="D81" s="292"/>
      <c r="E81" s="292"/>
      <c r="F81" s="314" t="s">
        <v>470</v>
      </c>
      <c r="G81" s="313"/>
      <c r="H81" s="292" t="s">
        <v>471</v>
      </c>
      <c r="I81" s="292" t="s">
        <v>466</v>
      </c>
      <c r="J81" s="292">
        <v>50</v>
      </c>
      <c r="K81" s="306"/>
    </row>
    <row r="82" s="1" customFormat="1" ht="15" customHeight="1">
      <c r="B82" s="315"/>
      <c r="C82" s="292" t="s">
        <v>472</v>
      </c>
      <c r="D82" s="292"/>
      <c r="E82" s="292"/>
      <c r="F82" s="314" t="s">
        <v>464</v>
      </c>
      <c r="G82" s="313"/>
      <c r="H82" s="292" t="s">
        <v>473</v>
      </c>
      <c r="I82" s="292" t="s">
        <v>474</v>
      </c>
      <c r="J82" s="292"/>
      <c r="K82" s="306"/>
    </row>
    <row r="83" s="1" customFormat="1" ht="15" customHeight="1">
      <c r="B83" s="315"/>
      <c r="C83" s="316" t="s">
        <v>475</v>
      </c>
      <c r="D83" s="316"/>
      <c r="E83" s="316"/>
      <c r="F83" s="317" t="s">
        <v>470</v>
      </c>
      <c r="G83" s="316"/>
      <c r="H83" s="316" t="s">
        <v>476</v>
      </c>
      <c r="I83" s="316" t="s">
        <v>466</v>
      </c>
      <c r="J83" s="316">
        <v>15</v>
      </c>
      <c r="K83" s="306"/>
    </row>
    <row r="84" s="1" customFormat="1" ht="15" customHeight="1">
      <c r="B84" s="315"/>
      <c r="C84" s="316" t="s">
        <v>477</v>
      </c>
      <c r="D84" s="316"/>
      <c r="E84" s="316"/>
      <c r="F84" s="317" t="s">
        <v>470</v>
      </c>
      <c r="G84" s="316"/>
      <c r="H84" s="316" t="s">
        <v>478</v>
      </c>
      <c r="I84" s="316" t="s">
        <v>466</v>
      </c>
      <c r="J84" s="316">
        <v>15</v>
      </c>
      <c r="K84" s="306"/>
    </row>
    <row r="85" s="1" customFormat="1" ht="15" customHeight="1">
      <c r="B85" s="315"/>
      <c r="C85" s="316" t="s">
        <v>479</v>
      </c>
      <c r="D85" s="316"/>
      <c r="E85" s="316"/>
      <c r="F85" s="317" t="s">
        <v>470</v>
      </c>
      <c r="G85" s="316"/>
      <c r="H85" s="316" t="s">
        <v>480</v>
      </c>
      <c r="I85" s="316" t="s">
        <v>466</v>
      </c>
      <c r="J85" s="316">
        <v>20</v>
      </c>
      <c r="K85" s="306"/>
    </row>
    <row r="86" s="1" customFormat="1" ht="15" customHeight="1">
      <c r="B86" s="315"/>
      <c r="C86" s="316" t="s">
        <v>481</v>
      </c>
      <c r="D86" s="316"/>
      <c r="E86" s="316"/>
      <c r="F86" s="317" t="s">
        <v>470</v>
      </c>
      <c r="G86" s="316"/>
      <c r="H86" s="316" t="s">
        <v>482</v>
      </c>
      <c r="I86" s="316" t="s">
        <v>466</v>
      </c>
      <c r="J86" s="316">
        <v>20</v>
      </c>
      <c r="K86" s="306"/>
    </row>
    <row r="87" s="1" customFormat="1" ht="15" customHeight="1">
      <c r="B87" s="315"/>
      <c r="C87" s="292" t="s">
        <v>483</v>
      </c>
      <c r="D87" s="292"/>
      <c r="E87" s="292"/>
      <c r="F87" s="314" t="s">
        <v>470</v>
      </c>
      <c r="G87" s="313"/>
      <c r="H87" s="292" t="s">
        <v>484</v>
      </c>
      <c r="I87" s="292" t="s">
        <v>466</v>
      </c>
      <c r="J87" s="292">
        <v>50</v>
      </c>
      <c r="K87" s="306"/>
    </row>
    <row r="88" s="1" customFormat="1" ht="15" customHeight="1">
      <c r="B88" s="315"/>
      <c r="C88" s="292" t="s">
        <v>485</v>
      </c>
      <c r="D88" s="292"/>
      <c r="E88" s="292"/>
      <c r="F88" s="314" t="s">
        <v>470</v>
      </c>
      <c r="G88" s="313"/>
      <c r="H88" s="292" t="s">
        <v>486</v>
      </c>
      <c r="I88" s="292" t="s">
        <v>466</v>
      </c>
      <c r="J88" s="292">
        <v>20</v>
      </c>
      <c r="K88" s="306"/>
    </row>
    <row r="89" s="1" customFormat="1" ht="15" customHeight="1">
      <c r="B89" s="315"/>
      <c r="C89" s="292" t="s">
        <v>487</v>
      </c>
      <c r="D89" s="292"/>
      <c r="E89" s="292"/>
      <c r="F89" s="314" t="s">
        <v>470</v>
      </c>
      <c r="G89" s="313"/>
      <c r="H89" s="292" t="s">
        <v>488</v>
      </c>
      <c r="I89" s="292" t="s">
        <v>466</v>
      </c>
      <c r="J89" s="292">
        <v>20</v>
      </c>
      <c r="K89" s="306"/>
    </row>
    <row r="90" s="1" customFormat="1" ht="15" customHeight="1">
      <c r="B90" s="315"/>
      <c r="C90" s="292" t="s">
        <v>489</v>
      </c>
      <c r="D90" s="292"/>
      <c r="E90" s="292"/>
      <c r="F90" s="314" t="s">
        <v>470</v>
      </c>
      <c r="G90" s="313"/>
      <c r="H90" s="292" t="s">
        <v>490</v>
      </c>
      <c r="I90" s="292" t="s">
        <v>466</v>
      </c>
      <c r="J90" s="292">
        <v>50</v>
      </c>
      <c r="K90" s="306"/>
    </row>
    <row r="91" s="1" customFormat="1" ht="15" customHeight="1">
      <c r="B91" s="315"/>
      <c r="C91" s="292" t="s">
        <v>491</v>
      </c>
      <c r="D91" s="292"/>
      <c r="E91" s="292"/>
      <c r="F91" s="314" t="s">
        <v>470</v>
      </c>
      <c r="G91" s="313"/>
      <c r="H91" s="292" t="s">
        <v>491</v>
      </c>
      <c r="I91" s="292" t="s">
        <v>466</v>
      </c>
      <c r="J91" s="292">
        <v>50</v>
      </c>
      <c r="K91" s="306"/>
    </row>
    <row r="92" s="1" customFormat="1" ht="15" customHeight="1">
      <c r="B92" s="315"/>
      <c r="C92" s="292" t="s">
        <v>492</v>
      </c>
      <c r="D92" s="292"/>
      <c r="E92" s="292"/>
      <c r="F92" s="314" t="s">
        <v>470</v>
      </c>
      <c r="G92" s="313"/>
      <c r="H92" s="292" t="s">
        <v>493</v>
      </c>
      <c r="I92" s="292" t="s">
        <v>466</v>
      </c>
      <c r="J92" s="292">
        <v>255</v>
      </c>
      <c r="K92" s="306"/>
    </row>
    <row r="93" s="1" customFormat="1" ht="15" customHeight="1">
      <c r="B93" s="315"/>
      <c r="C93" s="292" t="s">
        <v>494</v>
      </c>
      <c r="D93" s="292"/>
      <c r="E93" s="292"/>
      <c r="F93" s="314" t="s">
        <v>464</v>
      </c>
      <c r="G93" s="313"/>
      <c r="H93" s="292" t="s">
        <v>495</v>
      </c>
      <c r="I93" s="292" t="s">
        <v>496</v>
      </c>
      <c r="J93" s="292"/>
      <c r="K93" s="306"/>
    </row>
    <row r="94" s="1" customFormat="1" ht="15" customHeight="1">
      <c r="B94" s="315"/>
      <c r="C94" s="292" t="s">
        <v>497</v>
      </c>
      <c r="D94" s="292"/>
      <c r="E94" s="292"/>
      <c r="F94" s="314" t="s">
        <v>464</v>
      </c>
      <c r="G94" s="313"/>
      <c r="H94" s="292" t="s">
        <v>498</v>
      </c>
      <c r="I94" s="292" t="s">
        <v>499</v>
      </c>
      <c r="J94" s="292"/>
      <c r="K94" s="306"/>
    </row>
    <row r="95" s="1" customFormat="1" ht="15" customHeight="1">
      <c r="B95" s="315"/>
      <c r="C95" s="292" t="s">
        <v>500</v>
      </c>
      <c r="D95" s="292"/>
      <c r="E95" s="292"/>
      <c r="F95" s="314" t="s">
        <v>464</v>
      </c>
      <c r="G95" s="313"/>
      <c r="H95" s="292" t="s">
        <v>500</v>
      </c>
      <c r="I95" s="292" t="s">
        <v>499</v>
      </c>
      <c r="J95" s="292"/>
      <c r="K95" s="306"/>
    </row>
    <row r="96" s="1" customFormat="1" ht="15" customHeight="1">
      <c r="B96" s="315"/>
      <c r="C96" s="292" t="s">
        <v>38</v>
      </c>
      <c r="D96" s="292"/>
      <c r="E96" s="292"/>
      <c r="F96" s="314" t="s">
        <v>464</v>
      </c>
      <c r="G96" s="313"/>
      <c r="H96" s="292" t="s">
        <v>501</v>
      </c>
      <c r="I96" s="292" t="s">
        <v>499</v>
      </c>
      <c r="J96" s="292"/>
      <c r="K96" s="306"/>
    </row>
    <row r="97" s="1" customFormat="1" ht="15" customHeight="1">
      <c r="B97" s="315"/>
      <c r="C97" s="292" t="s">
        <v>48</v>
      </c>
      <c r="D97" s="292"/>
      <c r="E97" s="292"/>
      <c r="F97" s="314" t="s">
        <v>464</v>
      </c>
      <c r="G97" s="313"/>
      <c r="H97" s="292" t="s">
        <v>502</v>
      </c>
      <c r="I97" s="292" t="s">
        <v>499</v>
      </c>
      <c r="J97" s="292"/>
      <c r="K97" s="306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503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458</v>
      </c>
      <c r="D103" s="307"/>
      <c r="E103" s="307"/>
      <c r="F103" s="307" t="s">
        <v>459</v>
      </c>
      <c r="G103" s="308"/>
      <c r="H103" s="307" t="s">
        <v>54</v>
      </c>
      <c r="I103" s="307" t="s">
        <v>57</v>
      </c>
      <c r="J103" s="307" t="s">
        <v>460</v>
      </c>
      <c r="K103" s="306"/>
    </row>
    <row r="104" s="1" customFormat="1" ht="17.25" customHeight="1">
      <c r="B104" s="304"/>
      <c r="C104" s="309" t="s">
        <v>461</v>
      </c>
      <c r="D104" s="309"/>
      <c r="E104" s="309"/>
      <c r="F104" s="310" t="s">
        <v>462</v>
      </c>
      <c r="G104" s="311"/>
      <c r="H104" s="309"/>
      <c r="I104" s="309"/>
      <c r="J104" s="309" t="s">
        <v>463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3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2"/>
      <c r="E106" s="312"/>
      <c r="F106" s="314" t="s">
        <v>464</v>
      </c>
      <c r="G106" s="323"/>
      <c r="H106" s="292" t="s">
        <v>504</v>
      </c>
      <c r="I106" s="292" t="s">
        <v>466</v>
      </c>
      <c r="J106" s="292">
        <v>20</v>
      </c>
      <c r="K106" s="306"/>
    </row>
    <row r="107" s="1" customFormat="1" ht="15" customHeight="1">
      <c r="B107" s="304"/>
      <c r="C107" s="292" t="s">
        <v>467</v>
      </c>
      <c r="D107" s="292"/>
      <c r="E107" s="292"/>
      <c r="F107" s="314" t="s">
        <v>464</v>
      </c>
      <c r="G107" s="292"/>
      <c r="H107" s="292" t="s">
        <v>504</v>
      </c>
      <c r="I107" s="292" t="s">
        <v>466</v>
      </c>
      <c r="J107" s="292">
        <v>120</v>
      </c>
      <c r="K107" s="306"/>
    </row>
    <row r="108" s="1" customFormat="1" ht="15" customHeight="1">
      <c r="B108" s="315"/>
      <c r="C108" s="292" t="s">
        <v>469</v>
      </c>
      <c r="D108" s="292"/>
      <c r="E108" s="292"/>
      <c r="F108" s="314" t="s">
        <v>470</v>
      </c>
      <c r="G108" s="292"/>
      <c r="H108" s="292" t="s">
        <v>504</v>
      </c>
      <c r="I108" s="292" t="s">
        <v>466</v>
      </c>
      <c r="J108" s="292">
        <v>50</v>
      </c>
      <c r="K108" s="306"/>
    </row>
    <row r="109" s="1" customFormat="1" ht="15" customHeight="1">
      <c r="B109" s="315"/>
      <c r="C109" s="292" t="s">
        <v>472</v>
      </c>
      <c r="D109" s="292"/>
      <c r="E109" s="292"/>
      <c r="F109" s="314" t="s">
        <v>464</v>
      </c>
      <c r="G109" s="292"/>
      <c r="H109" s="292" t="s">
        <v>504</v>
      </c>
      <c r="I109" s="292" t="s">
        <v>474</v>
      </c>
      <c r="J109" s="292"/>
      <c r="K109" s="306"/>
    </row>
    <row r="110" s="1" customFormat="1" ht="15" customHeight="1">
      <c r="B110" s="315"/>
      <c r="C110" s="292" t="s">
        <v>483</v>
      </c>
      <c r="D110" s="292"/>
      <c r="E110" s="292"/>
      <c r="F110" s="314" t="s">
        <v>470</v>
      </c>
      <c r="G110" s="292"/>
      <c r="H110" s="292" t="s">
        <v>504</v>
      </c>
      <c r="I110" s="292" t="s">
        <v>466</v>
      </c>
      <c r="J110" s="292">
        <v>50</v>
      </c>
      <c r="K110" s="306"/>
    </row>
    <row r="111" s="1" customFormat="1" ht="15" customHeight="1">
      <c r="B111" s="315"/>
      <c r="C111" s="292" t="s">
        <v>491</v>
      </c>
      <c r="D111" s="292"/>
      <c r="E111" s="292"/>
      <c r="F111" s="314" t="s">
        <v>470</v>
      </c>
      <c r="G111" s="292"/>
      <c r="H111" s="292" t="s">
        <v>504</v>
      </c>
      <c r="I111" s="292" t="s">
        <v>466</v>
      </c>
      <c r="J111" s="292">
        <v>50</v>
      </c>
      <c r="K111" s="306"/>
    </row>
    <row r="112" s="1" customFormat="1" ht="15" customHeight="1">
      <c r="B112" s="315"/>
      <c r="C112" s="292" t="s">
        <v>489</v>
      </c>
      <c r="D112" s="292"/>
      <c r="E112" s="292"/>
      <c r="F112" s="314" t="s">
        <v>470</v>
      </c>
      <c r="G112" s="292"/>
      <c r="H112" s="292" t="s">
        <v>504</v>
      </c>
      <c r="I112" s="292" t="s">
        <v>466</v>
      </c>
      <c r="J112" s="292">
        <v>50</v>
      </c>
      <c r="K112" s="306"/>
    </row>
    <row r="113" s="1" customFormat="1" ht="15" customHeight="1">
      <c r="B113" s="315"/>
      <c r="C113" s="292" t="s">
        <v>53</v>
      </c>
      <c r="D113" s="292"/>
      <c r="E113" s="292"/>
      <c r="F113" s="314" t="s">
        <v>464</v>
      </c>
      <c r="G113" s="292"/>
      <c r="H113" s="292" t="s">
        <v>505</v>
      </c>
      <c r="I113" s="292" t="s">
        <v>466</v>
      </c>
      <c r="J113" s="292">
        <v>20</v>
      </c>
      <c r="K113" s="306"/>
    </row>
    <row r="114" s="1" customFormat="1" ht="15" customHeight="1">
      <c r="B114" s="315"/>
      <c r="C114" s="292" t="s">
        <v>506</v>
      </c>
      <c r="D114" s="292"/>
      <c r="E114" s="292"/>
      <c r="F114" s="314" t="s">
        <v>464</v>
      </c>
      <c r="G114" s="292"/>
      <c r="H114" s="292" t="s">
        <v>507</v>
      </c>
      <c r="I114" s="292" t="s">
        <v>466</v>
      </c>
      <c r="J114" s="292">
        <v>120</v>
      </c>
      <c r="K114" s="306"/>
    </row>
    <row r="115" s="1" customFormat="1" ht="15" customHeight="1">
      <c r="B115" s="315"/>
      <c r="C115" s="292" t="s">
        <v>38</v>
      </c>
      <c r="D115" s="292"/>
      <c r="E115" s="292"/>
      <c r="F115" s="314" t="s">
        <v>464</v>
      </c>
      <c r="G115" s="292"/>
      <c r="H115" s="292" t="s">
        <v>508</v>
      </c>
      <c r="I115" s="292" t="s">
        <v>499</v>
      </c>
      <c r="J115" s="292"/>
      <c r="K115" s="306"/>
    </row>
    <row r="116" s="1" customFormat="1" ht="15" customHeight="1">
      <c r="B116" s="315"/>
      <c r="C116" s="292" t="s">
        <v>48</v>
      </c>
      <c r="D116" s="292"/>
      <c r="E116" s="292"/>
      <c r="F116" s="314" t="s">
        <v>464</v>
      </c>
      <c r="G116" s="292"/>
      <c r="H116" s="292" t="s">
        <v>509</v>
      </c>
      <c r="I116" s="292" t="s">
        <v>499</v>
      </c>
      <c r="J116" s="292"/>
      <c r="K116" s="306"/>
    </row>
    <row r="117" s="1" customFormat="1" ht="15" customHeight="1">
      <c r="B117" s="315"/>
      <c r="C117" s="292" t="s">
        <v>57</v>
      </c>
      <c r="D117" s="292"/>
      <c r="E117" s="292"/>
      <c r="F117" s="314" t="s">
        <v>464</v>
      </c>
      <c r="G117" s="292"/>
      <c r="H117" s="292" t="s">
        <v>510</v>
      </c>
      <c r="I117" s="292" t="s">
        <v>511</v>
      </c>
      <c r="J117" s="292"/>
      <c r="K117" s="306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289"/>
      <c r="D119" s="289"/>
      <c r="E119" s="289"/>
      <c r="F119" s="326"/>
      <c r="G119" s="289"/>
      <c r="H119" s="289"/>
      <c r="I119" s="289"/>
      <c r="J119" s="289"/>
      <c r="K119" s="325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3" t="s">
        <v>512</v>
      </c>
      <c r="D122" s="283"/>
      <c r="E122" s="283"/>
      <c r="F122" s="283"/>
      <c r="G122" s="283"/>
      <c r="H122" s="283"/>
      <c r="I122" s="283"/>
      <c r="J122" s="283"/>
      <c r="K122" s="331"/>
    </row>
    <row r="123" s="1" customFormat="1" ht="17.25" customHeight="1">
      <c r="B123" s="332"/>
      <c r="C123" s="307" t="s">
        <v>458</v>
      </c>
      <c r="D123" s="307"/>
      <c r="E123" s="307"/>
      <c r="F123" s="307" t="s">
        <v>459</v>
      </c>
      <c r="G123" s="308"/>
      <c r="H123" s="307" t="s">
        <v>54</v>
      </c>
      <c r="I123" s="307" t="s">
        <v>57</v>
      </c>
      <c r="J123" s="307" t="s">
        <v>460</v>
      </c>
      <c r="K123" s="333"/>
    </row>
    <row r="124" s="1" customFormat="1" ht="17.25" customHeight="1">
      <c r="B124" s="332"/>
      <c r="C124" s="309" t="s">
        <v>461</v>
      </c>
      <c r="D124" s="309"/>
      <c r="E124" s="309"/>
      <c r="F124" s="310" t="s">
        <v>462</v>
      </c>
      <c r="G124" s="311"/>
      <c r="H124" s="309"/>
      <c r="I124" s="309"/>
      <c r="J124" s="309" t="s">
        <v>463</v>
      </c>
      <c r="K124" s="333"/>
    </row>
    <row r="125" s="1" customFormat="1" ht="5.25" customHeight="1">
      <c r="B125" s="334"/>
      <c r="C125" s="312"/>
      <c r="D125" s="312"/>
      <c r="E125" s="312"/>
      <c r="F125" s="312"/>
      <c r="G125" s="292"/>
      <c r="H125" s="312"/>
      <c r="I125" s="312"/>
      <c r="J125" s="312"/>
      <c r="K125" s="335"/>
    </row>
    <row r="126" s="1" customFormat="1" ht="15" customHeight="1">
      <c r="B126" s="334"/>
      <c r="C126" s="292" t="s">
        <v>467</v>
      </c>
      <c r="D126" s="312"/>
      <c r="E126" s="312"/>
      <c r="F126" s="314" t="s">
        <v>464</v>
      </c>
      <c r="G126" s="292"/>
      <c r="H126" s="292" t="s">
        <v>504</v>
      </c>
      <c r="I126" s="292" t="s">
        <v>466</v>
      </c>
      <c r="J126" s="292">
        <v>120</v>
      </c>
      <c r="K126" s="336"/>
    </row>
    <row r="127" s="1" customFormat="1" ht="15" customHeight="1">
      <c r="B127" s="334"/>
      <c r="C127" s="292" t="s">
        <v>513</v>
      </c>
      <c r="D127" s="292"/>
      <c r="E127" s="292"/>
      <c r="F127" s="314" t="s">
        <v>464</v>
      </c>
      <c r="G127" s="292"/>
      <c r="H127" s="292" t="s">
        <v>514</v>
      </c>
      <c r="I127" s="292" t="s">
        <v>466</v>
      </c>
      <c r="J127" s="292" t="s">
        <v>515</v>
      </c>
      <c r="K127" s="336"/>
    </row>
    <row r="128" s="1" customFormat="1" ht="15" customHeight="1">
      <c r="B128" s="334"/>
      <c r="C128" s="292" t="s">
        <v>412</v>
      </c>
      <c r="D128" s="292"/>
      <c r="E128" s="292"/>
      <c r="F128" s="314" t="s">
        <v>464</v>
      </c>
      <c r="G128" s="292"/>
      <c r="H128" s="292" t="s">
        <v>516</v>
      </c>
      <c r="I128" s="292" t="s">
        <v>466</v>
      </c>
      <c r="J128" s="292" t="s">
        <v>515</v>
      </c>
      <c r="K128" s="336"/>
    </row>
    <row r="129" s="1" customFormat="1" ht="15" customHeight="1">
      <c r="B129" s="334"/>
      <c r="C129" s="292" t="s">
        <v>475</v>
      </c>
      <c r="D129" s="292"/>
      <c r="E129" s="292"/>
      <c r="F129" s="314" t="s">
        <v>470</v>
      </c>
      <c r="G129" s="292"/>
      <c r="H129" s="292" t="s">
        <v>476</v>
      </c>
      <c r="I129" s="292" t="s">
        <v>466</v>
      </c>
      <c r="J129" s="292">
        <v>15</v>
      </c>
      <c r="K129" s="336"/>
    </row>
    <row r="130" s="1" customFormat="1" ht="15" customHeight="1">
      <c r="B130" s="334"/>
      <c r="C130" s="316" t="s">
        <v>477</v>
      </c>
      <c r="D130" s="316"/>
      <c r="E130" s="316"/>
      <c r="F130" s="317" t="s">
        <v>470</v>
      </c>
      <c r="G130" s="316"/>
      <c r="H130" s="316" t="s">
        <v>478</v>
      </c>
      <c r="I130" s="316" t="s">
        <v>466</v>
      </c>
      <c r="J130" s="316">
        <v>15</v>
      </c>
      <c r="K130" s="336"/>
    </row>
    <row r="131" s="1" customFormat="1" ht="15" customHeight="1">
      <c r="B131" s="334"/>
      <c r="C131" s="316" t="s">
        <v>479</v>
      </c>
      <c r="D131" s="316"/>
      <c r="E131" s="316"/>
      <c r="F131" s="317" t="s">
        <v>470</v>
      </c>
      <c r="G131" s="316"/>
      <c r="H131" s="316" t="s">
        <v>480</v>
      </c>
      <c r="I131" s="316" t="s">
        <v>466</v>
      </c>
      <c r="J131" s="316">
        <v>20</v>
      </c>
      <c r="K131" s="336"/>
    </row>
    <row r="132" s="1" customFormat="1" ht="15" customHeight="1">
      <c r="B132" s="334"/>
      <c r="C132" s="316" t="s">
        <v>481</v>
      </c>
      <c r="D132" s="316"/>
      <c r="E132" s="316"/>
      <c r="F132" s="317" t="s">
        <v>470</v>
      </c>
      <c r="G132" s="316"/>
      <c r="H132" s="316" t="s">
        <v>482</v>
      </c>
      <c r="I132" s="316" t="s">
        <v>466</v>
      </c>
      <c r="J132" s="316">
        <v>20</v>
      </c>
      <c r="K132" s="336"/>
    </row>
    <row r="133" s="1" customFormat="1" ht="15" customHeight="1">
      <c r="B133" s="334"/>
      <c r="C133" s="292" t="s">
        <v>469</v>
      </c>
      <c r="D133" s="292"/>
      <c r="E133" s="292"/>
      <c r="F133" s="314" t="s">
        <v>470</v>
      </c>
      <c r="G133" s="292"/>
      <c r="H133" s="292" t="s">
        <v>504</v>
      </c>
      <c r="I133" s="292" t="s">
        <v>466</v>
      </c>
      <c r="J133" s="292">
        <v>50</v>
      </c>
      <c r="K133" s="336"/>
    </row>
    <row r="134" s="1" customFormat="1" ht="15" customHeight="1">
      <c r="B134" s="334"/>
      <c r="C134" s="292" t="s">
        <v>483</v>
      </c>
      <c r="D134" s="292"/>
      <c r="E134" s="292"/>
      <c r="F134" s="314" t="s">
        <v>470</v>
      </c>
      <c r="G134" s="292"/>
      <c r="H134" s="292" t="s">
        <v>504</v>
      </c>
      <c r="I134" s="292" t="s">
        <v>466</v>
      </c>
      <c r="J134" s="292">
        <v>50</v>
      </c>
      <c r="K134" s="336"/>
    </row>
    <row r="135" s="1" customFormat="1" ht="15" customHeight="1">
      <c r="B135" s="334"/>
      <c r="C135" s="292" t="s">
        <v>489</v>
      </c>
      <c r="D135" s="292"/>
      <c r="E135" s="292"/>
      <c r="F135" s="314" t="s">
        <v>470</v>
      </c>
      <c r="G135" s="292"/>
      <c r="H135" s="292" t="s">
        <v>504</v>
      </c>
      <c r="I135" s="292" t="s">
        <v>466</v>
      </c>
      <c r="J135" s="292">
        <v>50</v>
      </c>
      <c r="K135" s="336"/>
    </row>
    <row r="136" s="1" customFormat="1" ht="15" customHeight="1">
      <c r="B136" s="334"/>
      <c r="C136" s="292" t="s">
        <v>491</v>
      </c>
      <c r="D136" s="292"/>
      <c r="E136" s="292"/>
      <c r="F136" s="314" t="s">
        <v>470</v>
      </c>
      <c r="G136" s="292"/>
      <c r="H136" s="292" t="s">
        <v>504</v>
      </c>
      <c r="I136" s="292" t="s">
        <v>466</v>
      </c>
      <c r="J136" s="292">
        <v>50</v>
      </c>
      <c r="K136" s="336"/>
    </row>
    <row r="137" s="1" customFormat="1" ht="15" customHeight="1">
      <c r="B137" s="334"/>
      <c r="C137" s="292" t="s">
        <v>492</v>
      </c>
      <c r="D137" s="292"/>
      <c r="E137" s="292"/>
      <c r="F137" s="314" t="s">
        <v>470</v>
      </c>
      <c r="G137" s="292"/>
      <c r="H137" s="292" t="s">
        <v>517</v>
      </c>
      <c r="I137" s="292" t="s">
        <v>466</v>
      </c>
      <c r="J137" s="292">
        <v>255</v>
      </c>
      <c r="K137" s="336"/>
    </row>
    <row r="138" s="1" customFormat="1" ht="15" customHeight="1">
      <c r="B138" s="334"/>
      <c r="C138" s="292" t="s">
        <v>494</v>
      </c>
      <c r="D138" s="292"/>
      <c r="E138" s="292"/>
      <c r="F138" s="314" t="s">
        <v>464</v>
      </c>
      <c r="G138" s="292"/>
      <c r="H138" s="292" t="s">
        <v>518</v>
      </c>
      <c r="I138" s="292" t="s">
        <v>496</v>
      </c>
      <c r="J138" s="292"/>
      <c r="K138" s="336"/>
    </row>
    <row r="139" s="1" customFormat="1" ht="15" customHeight="1">
      <c r="B139" s="334"/>
      <c r="C139" s="292" t="s">
        <v>497</v>
      </c>
      <c r="D139" s="292"/>
      <c r="E139" s="292"/>
      <c r="F139" s="314" t="s">
        <v>464</v>
      </c>
      <c r="G139" s="292"/>
      <c r="H139" s="292" t="s">
        <v>519</v>
      </c>
      <c r="I139" s="292" t="s">
        <v>499</v>
      </c>
      <c r="J139" s="292"/>
      <c r="K139" s="336"/>
    </row>
    <row r="140" s="1" customFormat="1" ht="15" customHeight="1">
      <c r="B140" s="334"/>
      <c r="C140" s="292" t="s">
        <v>500</v>
      </c>
      <c r="D140" s="292"/>
      <c r="E140" s="292"/>
      <c r="F140" s="314" t="s">
        <v>464</v>
      </c>
      <c r="G140" s="292"/>
      <c r="H140" s="292" t="s">
        <v>500</v>
      </c>
      <c r="I140" s="292" t="s">
        <v>499</v>
      </c>
      <c r="J140" s="292"/>
      <c r="K140" s="336"/>
    </row>
    <row r="141" s="1" customFormat="1" ht="15" customHeight="1">
      <c r="B141" s="334"/>
      <c r="C141" s="292" t="s">
        <v>38</v>
      </c>
      <c r="D141" s="292"/>
      <c r="E141" s="292"/>
      <c r="F141" s="314" t="s">
        <v>464</v>
      </c>
      <c r="G141" s="292"/>
      <c r="H141" s="292" t="s">
        <v>520</v>
      </c>
      <c r="I141" s="292" t="s">
        <v>499</v>
      </c>
      <c r="J141" s="292"/>
      <c r="K141" s="336"/>
    </row>
    <row r="142" s="1" customFormat="1" ht="15" customHeight="1">
      <c r="B142" s="334"/>
      <c r="C142" s="292" t="s">
        <v>521</v>
      </c>
      <c r="D142" s="292"/>
      <c r="E142" s="292"/>
      <c r="F142" s="314" t="s">
        <v>464</v>
      </c>
      <c r="G142" s="292"/>
      <c r="H142" s="292" t="s">
        <v>522</v>
      </c>
      <c r="I142" s="292" t="s">
        <v>499</v>
      </c>
      <c r="J142" s="292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289"/>
      <c r="C144" s="289"/>
      <c r="D144" s="289"/>
      <c r="E144" s="289"/>
      <c r="F144" s="326"/>
      <c r="G144" s="289"/>
      <c r="H144" s="289"/>
      <c r="I144" s="289"/>
      <c r="J144" s="289"/>
      <c r="K144" s="289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523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458</v>
      </c>
      <c r="D148" s="307"/>
      <c r="E148" s="307"/>
      <c r="F148" s="307" t="s">
        <v>459</v>
      </c>
      <c r="G148" s="308"/>
      <c r="H148" s="307" t="s">
        <v>54</v>
      </c>
      <c r="I148" s="307" t="s">
        <v>57</v>
      </c>
      <c r="J148" s="307" t="s">
        <v>460</v>
      </c>
      <c r="K148" s="306"/>
    </row>
    <row r="149" s="1" customFormat="1" ht="17.25" customHeight="1">
      <c r="B149" s="304"/>
      <c r="C149" s="309" t="s">
        <v>461</v>
      </c>
      <c r="D149" s="309"/>
      <c r="E149" s="309"/>
      <c r="F149" s="310" t="s">
        <v>462</v>
      </c>
      <c r="G149" s="311"/>
      <c r="H149" s="309"/>
      <c r="I149" s="309"/>
      <c r="J149" s="309" t="s">
        <v>463</v>
      </c>
      <c r="K149" s="306"/>
    </row>
    <row r="150" s="1" customFormat="1" ht="5.25" customHeight="1">
      <c r="B150" s="315"/>
      <c r="C150" s="312"/>
      <c r="D150" s="312"/>
      <c r="E150" s="312"/>
      <c r="F150" s="312"/>
      <c r="G150" s="313"/>
      <c r="H150" s="312"/>
      <c r="I150" s="312"/>
      <c r="J150" s="312"/>
      <c r="K150" s="336"/>
    </row>
    <row r="151" s="1" customFormat="1" ht="15" customHeight="1">
      <c r="B151" s="315"/>
      <c r="C151" s="340" t="s">
        <v>467</v>
      </c>
      <c r="D151" s="292"/>
      <c r="E151" s="292"/>
      <c r="F151" s="341" t="s">
        <v>464</v>
      </c>
      <c r="G151" s="292"/>
      <c r="H151" s="340" t="s">
        <v>504</v>
      </c>
      <c r="I151" s="340" t="s">
        <v>466</v>
      </c>
      <c r="J151" s="340">
        <v>120</v>
      </c>
      <c r="K151" s="336"/>
    </row>
    <row r="152" s="1" customFormat="1" ht="15" customHeight="1">
      <c r="B152" s="315"/>
      <c r="C152" s="340" t="s">
        <v>513</v>
      </c>
      <c r="D152" s="292"/>
      <c r="E152" s="292"/>
      <c r="F152" s="341" t="s">
        <v>464</v>
      </c>
      <c r="G152" s="292"/>
      <c r="H152" s="340" t="s">
        <v>524</v>
      </c>
      <c r="I152" s="340" t="s">
        <v>466</v>
      </c>
      <c r="J152" s="340" t="s">
        <v>515</v>
      </c>
      <c r="K152" s="336"/>
    </row>
    <row r="153" s="1" customFormat="1" ht="15" customHeight="1">
      <c r="B153" s="315"/>
      <c r="C153" s="340" t="s">
        <v>412</v>
      </c>
      <c r="D153" s="292"/>
      <c r="E153" s="292"/>
      <c r="F153" s="341" t="s">
        <v>464</v>
      </c>
      <c r="G153" s="292"/>
      <c r="H153" s="340" t="s">
        <v>525</v>
      </c>
      <c r="I153" s="340" t="s">
        <v>466</v>
      </c>
      <c r="J153" s="340" t="s">
        <v>515</v>
      </c>
      <c r="K153" s="336"/>
    </row>
    <row r="154" s="1" customFormat="1" ht="15" customHeight="1">
      <c r="B154" s="315"/>
      <c r="C154" s="340" t="s">
        <v>469</v>
      </c>
      <c r="D154" s="292"/>
      <c r="E154" s="292"/>
      <c r="F154" s="341" t="s">
        <v>470</v>
      </c>
      <c r="G154" s="292"/>
      <c r="H154" s="340" t="s">
        <v>504</v>
      </c>
      <c r="I154" s="340" t="s">
        <v>466</v>
      </c>
      <c r="J154" s="340">
        <v>50</v>
      </c>
      <c r="K154" s="336"/>
    </row>
    <row r="155" s="1" customFormat="1" ht="15" customHeight="1">
      <c r="B155" s="315"/>
      <c r="C155" s="340" t="s">
        <v>472</v>
      </c>
      <c r="D155" s="292"/>
      <c r="E155" s="292"/>
      <c r="F155" s="341" t="s">
        <v>464</v>
      </c>
      <c r="G155" s="292"/>
      <c r="H155" s="340" t="s">
        <v>504</v>
      </c>
      <c r="I155" s="340" t="s">
        <v>474</v>
      </c>
      <c r="J155" s="340"/>
      <c r="K155" s="336"/>
    </row>
    <row r="156" s="1" customFormat="1" ht="15" customHeight="1">
      <c r="B156" s="315"/>
      <c r="C156" s="340" t="s">
        <v>483</v>
      </c>
      <c r="D156" s="292"/>
      <c r="E156" s="292"/>
      <c r="F156" s="341" t="s">
        <v>470</v>
      </c>
      <c r="G156" s="292"/>
      <c r="H156" s="340" t="s">
        <v>504</v>
      </c>
      <c r="I156" s="340" t="s">
        <v>466</v>
      </c>
      <c r="J156" s="340">
        <v>50</v>
      </c>
      <c r="K156" s="336"/>
    </row>
    <row r="157" s="1" customFormat="1" ht="15" customHeight="1">
      <c r="B157" s="315"/>
      <c r="C157" s="340" t="s">
        <v>491</v>
      </c>
      <c r="D157" s="292"/>
      <c r="E157" s="292"/>
      <c r="F157" s="341" t="s">
        <v>470</v>
      </c>
      <c r="G157" s="292"/>
      <c r="H157" s="340" t="s">
        <v>504</v>
      </c>
      <c r="I157" s="340" t="s">
        <v>466</v>
      </c>
      <c r="J157" s="340">
        <v>50</v>
      </c>
      <c r="K157" s="336"/>
    </row>
    <row r="158" s="1" customFormat="1" ht="15" customHeight="1">
      <c r="B158" s="315"/>
      <c r="C158" s="340" t="s">
        <v>489</v>
      </c>
      <c r="D158" s="292"/>
      <c r="E158" s="292"/>
      <c r="F158" s="341" t="s">
        <v>470</v>
      </c>
      <c r="G158" s="292"/>
      <c r="H158" s="340" t="s">
        <v>504</v>
      </c>
      <c r="I158" s="340" t="s">
        <v>466</v>
      </c>
      <c r="J158" s="340">
        <v>50</v>
      </c>
      <c r="K158" s="336"/>
    </row>
    <row r="159" s="1" customFormat="1" ht="15" customHeight="1">
      <c r="B159" s="315"/>
      <c r="C159" s="340" t="s">
        <v>89</v>
      </c>
      <c r="D159" s="292"/>
      <c r="E159" s="292"/>
      <c r="F159" s="341" t="s">
        <v>464</v>
      </c>
      <c r="G159" s="292"/>
      <c r="H159" s="340" t="s">
        <v>526</v>
      </c>
      <c r="I159" s="340" t="s">
        <v>466</v>
      </c>
      <c r="J159" s="340" t="s">
        <v>527</v>
      </c>
      <c r="K159" s="336"/>
    </row>
    <row r="160" s="1" customFormat="1" ht="15" customHeight="1">
      <c r="B160" s="315"/>
      <c r="C160" s="340" t="s">
        <v>528</v>
      </c>
      <c r="D160" s="292"/>
      <c r="E160" s="292"/>
      <c r="F160" s="341" t="s">
        <v>464</v>
      </c>
      <c r="G160" s="292"/>
      <c r="H160" s="340" t="s">
        <v>529</v>
      </c>
      <c r="I160" s="340" t="s">
        <v>499</v>
      </c>
      <c r="J160" s="340"/>
      <c r="K160" s="336"/>
    </row>
    <row r="161" s="1" customFormat="1" ht="15" customHeight="1">
      <c r="B161" s="342"/>
      <c r="C161" s="324"/>
      <c r="D161" s="324"/>
      <c r="E161" s="324"/>
      <c r="F161" s="324"/>
      <c r="G161" s="324"/>
      <c r="H161" s="324"/>
      <c r="I161" s="324"/>
      <c r="J161" s="324"/>
      <c r="K161" s="343"/>
    </row>
    <row r="162" s="1" customFormat="1" ht="18.75" customHeight="1">
      <c r="B162" s="289"/>
      <c r="C162" s="292"/>
      <c r="D162" s="292"/>
      <c r="E162" s="292"/>
      <c r="F162" s="314"/>
      <c r="G162" s="292"/>
      <c r="H162" s="292"/>
      <c r="I162" s="292"/>
      <c r="J162" s="292"/>
      <c r="K162" s="289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530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458</v>
      </c>
      <c r="D166" s="307"/>
      <c r="E166" s="307"/>
      <c r="F166" s="307" t="s">
        <v>459</v>
      </c>
      <c r="G166" s="344"/>
      <c r="H166" s="345" t="s">
        <v>54</v>
      </c>
      <c r="I166" s="345" t="s">
        <v>57</v>
      </c>
      <c r="J166" s="307" t="s">
        <v>460</v>
      </c>
      <c r="K166" s="284"/>
    </row>
    <row r="167" s="1" customFormat="1" ht="17.25" customHeight="1">
      <c r="B167" s="285"/>
      <c r="C167" s="309" t="s">
        <v>461</v>
      </c>
      <c r="D167" s="309"/>
      <c r="E167" s="309"/>
      <c r="F167" s="310" t="s">
        <v>462</v>
      </c>
      <c r="G167" s="346"/>
      <c r="H167" s="347"/>
      <c r="I167" s="347"/>
      <c r="J167" s="309" t="s">
        <v>463</v>
      </c>
      <c r="K167" s="287"/>
    </row>
    <row r="168" s="1" customFormat="1" ht="5.25" customHeight="1">
      <c r="B168" s="315"/>
      <c r="C168" s="312"/>
      <c r="D168" s="312"/>
      <c r="E168" s="312"/>
      <c r="F168" s="312"/>
      <c r="G168" s="313"/>
      <c r="H168" s="312"/>
      <c r="I168" s="312"/>
      <c r="J168" s="312"/>
      <c r="K168" s="336"/>
    </row>
    <row r="169" s="1" customFormat="1" ht="15" customHeight="1">
      <c r="B169" s="315"/>
      <c r="C169" s="292" t="s">
        <v>467</v>
      </c>
      <c r="D169" s="292"/>
      <c r="E169" s="292"/>
      <c r="F169" s="314" t="s">
        <v>464</v>
      </c>
      <c r="G169" s="292"/>
      <c r="H169" s="292" t="s">
        <v>504</v>
      </c>
      <c r="I169" s="292" t="s">
        <v>466</v>
      </c>
      <c r="J169" s="292">
        <v>120</v>
      </c>
      <c r="K169" s="336"/>
    </row>
    <row r="170" s="1" customFormat="1" ht="15" customHeight="1">
      <c r="B170" s="315"/>
      <c r="C170" s="292" t="s">
        <v>513</v>
      </c>
      <c r="D170" s="292"/>
      <c r="E170" s="292"/>
      <c r="F170" s="314" t="s">
        <v>464</v>
      </c>
      <c r="G170" s="292"/>
      <c r="H170" s="292" t="s">
        <v>514</v>
      </c>
      <c r="I170" s="292" t="s">
        <v>466</v>
      </c>
      <c r="J170" s="292" t="s">
        <v>515</v>
      </c>
      <c r="K170" s="336"/>
    </row>
    <row r="171" s="1" customFormat="1" ht="15" customHeight="1">
      <c r="B171" s="315"/>
      <c r="C171" s="292" t="s">
        <v>412</v>
      </c>
      <c r="D171" s="292"/>
      <c r="E171" s="292"/>
      <c r="F171" s="314" t="s">
        <v>464</v>
      </c>
      <c r="G171" s="292"/>
      <c r="H171" s="292" t="s">
        <v>531</v>
      </c>
      <c r="I171" s="292" t="s">
        <v>466</v>
      </c>
      <c r="J171" s="292" t="s">
        <v>515</v>
      </c>
      <c r="K171" s="336"/>
    </row>
    <row r="172" s="1" customFormat="1" ht="15" customHeight="1">
      <c r="B172" s="315"/>
      <c r="C172" s="292" t="s">
        <v>469</v>
      </c>
      <c r="D172" s="292"/>
      <c r="E172" s="292"/>
      <c r="F172" s="314" t="s">
        <v>470</v>
      </c>
      <c r="G172" s="292"/>
      <c r="H172" s="292" t="s">
        <v>531</v>
      </c>
      <c r="I172" s="292" t="s">
        <v>466</v>
      </c>
      <c r="J172" s="292">
        <v>50</v>
      </c>
      <c r="K172" s="336"/>
    </row>
    <row r="173" s="1" customFormat="1" ht="15" customHeight="1">
      <c r="B173" s="315"/>
      <c r="C173" s="292" t="s">
        <v>472</v>
      </c>
      <c r="D173" s="292"/>
      <c r="E173" s="292"/>
      <c r="F173" s="314" t="s">
        <v>464</v>
      </c>
      <c r="G173" s="292"/>
      <c r="H173" s="292" t="s">
        <v>531</v>
      </c>
      <c r="I173" s="292" t="s">
        <v>474</v>
      </c>
      <c r="J173" s="292"/>
      <c r="K173" s="336"/>
    </row>
    <row r="174" s="1" customFormat="1" ht="15" customHeight="1">
      <c r="B174" s="315"/>
      <c r="C174" s="292" t="s">
        <v>483</v>
      </c>
      <c r="D174" s="292"/>
      <c r="E174" s="292"/>
      <c r="F174" s="314" t="s">
        <v>470</v>
      </c>
      <c r="G174" s="292"/>
      <c r="H174" s="292" t="s">
        <v>531</v>
      </c>
      <c r="I174" s="292" t="s">
        <v>466</v>
      </c>
      <c r="J174" s="292">
        <v>50</v>
      </c>
      <c r="K174" s="336"/>
    </row>
    <row r="175" s="1" customFormat="1" ht="15" customHeight="1">
      <c r="B175" s="315"/>
      <c r="C175" s="292" t="s">
        <v>491</v>
      </c>
      <c r="D175" s="292"/>
      <c r="E175" s="292"/>
      <c r="F175" s="314" t="s">
        <v>470</v>
      </c>
      <c r="G175" s="292"/>
      <c r="H175" s="292" t="s">
        <v>531</v>
      </c>
      <c r="I175" s="292" t="s">
        <v>466</v>
      </c>
      <c r="J175" s="292">
        <v>50</v>
      </c>
      <c r="K175" s="336"/>
    </row>
    <row r="176" s="1" customFormat="1" ht="15" customHeight="1">
      <c r="B176" s="315"/>
      <c r="C176" s="292" t="s">
        <v>489</v>
      </c>
      <c r="D176" s="292"/>
      <c r="E176" s="292"/>
      <c r="F176" s="314" t="s">
        <v>470</v>
      </c>
      <c r="G176" s="292"/>
      <c r="H176" s="292" t="s">
        <v>531</v>
      </c>
      <c r="I176" s="292" t="s">
        <v>466</v>
      </c>
      <c r="J176" s="292">
        <v>50</v>
      </c>
      <c r="K176" s="336"/>
    </row>
    <row r="177" s="1" customFormat="1" ht="15" customHeight="1">
      <c r="B177" s="315"/>
      <c r="C177" s="292" t="s">
        <v>108</v>
      </c>
      <c r="D177" s="292"/>
      <c r="E177" s="292"/>
      <c r="F177" s="314" t="s">
        <v>464</v>
      </c>
      <c r="G177" s="292"/>
      <c r="H177" s="292" t="s">
        <v>532</v>
      </c>
      <c r="I177" s="292" t="s">
        <v>533</v>
      </c>
      <c r="J177" s="292"/>
      <c r="K177" s="336"/>
    </row>
    <row r="178" s="1" customFormat="1" ht="15" customHeight="1">
      <c r="B178" s="315"/>
      <c r="C178" s="292" t="s">
        <v>57</v>
      </c>
      <c r="D178" s="292"/>
      <c r="E178" s="292"/>
      <c r="F178" s="314" t="s">
        <v>464</v>
      </c>
      <c r="G178" s="292"/>
      <c r="H178" s="292" t="s">
        <v>534</v>
      </c>
      <c r="I178" s="292" t="s">
        <v>535</v>
      </c>
      <c r="J178" s="292">
        <v>1</v>
      </c>
      <c r="K178" s="336"/>
    </row>
    <row r="179" s="1" customFormat="1" ht="15" customHeight="1">
      <c r="B179" s="315"/>
      <c r="C179" s="292" t="s">
        <v>53</v>
      </c>
      <c r="D179" s="292"/>
      <c r="E179" s="292"/>
      <c r="F179" s="314" t="s">
        <v>464</v>
      </c>
      <c r="G179" s="292"/>
      <c r="H179" s="292" t="s">
        <v>536</v>
      </c>
      <c r="I179" s="292" t="s">
        <v>466</v>
      </c>
      <c r="J179" s="292">
        <v>20</v>
      </c>
      <c r="K179" s="336"/>
    </row>
    <row r="180" s="1" customFormat="1" ht="15" customHeight="1">
      <c r="B180" s="315"/>
      <c r="C180" s="292" t="s">
        <v>54</v>
      </c>
      <c r="D180" s="292"/>
      <c r="E180" s="292"/>
      <c r="F180" s="314" t="s">
        <v>464</v>
      </c>
      <c r="G180" s="292"/>
      <c r="H180" s="292" t="s">
        <v>537</v>
      </c>
      <c r="I180" s="292" t="s">
        <v>466</v>
      </c>
      <c r="J180" s="292">
        <v>255</v>
      </c>
      <c r="K180" s="336"/>
    </row>
    <row r="181" s="1" customFormat="1" ht="15" customHeight="1">
      <c r="B181" s="315"/>
      <c r="C181" s="292" t="s">
        <v>109</v>
      </c>
      <c r="D181" s="292"/>
      <c r="E181" s="292"/>
      <c r="F181" s="314" t="s">
        <v>464</v>
      </c>
      <c r="G181" s="292"/>
      <c r="H181" s="292" t="s">
        <v>428</v>
      </c>
      <c r="I181" s="292" t="s">
        <v>466</v>
      </c>
      <c r="J181" s="292">
        <v>10</v>
      </c>
      <c r="K181" s="336"/>
    </row>
    <row r="182" s="1" customFormat="1" ht="15" customHeight="1">
      <c r="B182" s="315"/>
      <c r="C182" s="292" t="s">
        <v>110</v>
      </c>
      <c r="D182" s="292"/>
      <c r="E182" s="292"/>
      <c r="F182" s="314" t="s">
        <v>464</v>
      </c>
      <c r="G182" s="292"/>
      <c r="H182" s="292" t="s">
        <v>538</v>
      </c>
      <c r="I182" s="292" t="s">
        <v>499</v>
      </c>
      <c r="J182" s="292"/>
      <c r="K182" s="336"/>
    </row>
    <row r="183" s="1" customFormat="1" ht="15" customHeight="1">
      <c r="B183" s="315"/>
      <c r="C183" s="292" t="s">
        <v>539</v>
      </c>
      <c r="D183" s="292"/>
      <c r="E183" s="292"/>
      <c r="F183" s="314" t="s">
        <v>464</v>
      </c>
      <c r="G183" s="292"/>
      <c r="H183" s="292" t="s">
        <v>540</v>
      </c>
      <c r="I183" s="292" t="s">
        <v>499</v>
      </c>
      <c r="J183" s="292"/>
      <c r="K183" s="336"/>
    </row>
    <row r="184" s="1" customFormat="1" ht="15" customHeight="1">
      <c r="B184" s="315"/>
      <c r="C184" s="292" t="s">
        <v>528</v>
      </c>
      <c r="D184" s="292"/>
      <c r="E184" s="292"/>
      <c r="F184" s="314" t="s">
        <v>464</v>
      </c>
      <c r="G184" s="292"/>
      <c r="H184" s="292" t="s">
        <v>541</v>
      </c>
      <c r="I184" s="292" t="s">
        <v>499</v>
      </c>
      <c r="J184" s="292"/>
      <c r="K184" s="336"/>
    </row>
    <row r="185" s="1" customFormat="1" ht="15" customHeight="1">
      <c r="B185" s="315"/>
      <c r="C185" s="292" t="s">
        <v>112</v>
      </c>
      <c r="D185" s="292"/>
      <c r="E185" s="292"/>
      <c r="F185" s="314" t="s">
        <v>470</v>
      </c>
      <c r="G185" s="292"/>
      <c r="H185" s="292" t="s">
        <v>542</v>
      </c>
      <c r="I185" s="292" t="s">
        <v>466</v>
      </c>
      <c r="J185" s="292">
        <v>50</v>
      </c>
      <c r="K185" s="336"/>
    </row>
    <row r="186" s="1" customFormat="1" ht="15" customHeight="1">
      <c r="B186" s="315"/>
      <c r="C186" s="292" t="s">
        <v>543</v>
      </c>
      <c r="D186" s="292"/>
      <c r="E186" s="292"/>
      <c r="F186" s="314" t="s">
        <v>470</v>
      </c>
      <c r="G186" s="292"/>
      <c r="H186" s="292" t="s">
        <v>544</v>
      </c>
      <c r="I186" s="292" t="s">
        <v>545</v>
      </c>
      <c r="J186" s="292"/>
      <c r="K186" s="336"/>
    </row>
    <row r="187" s="1" customFormat="1" ht="15" customHeight="1">
      <c r="B187" s="315"/>
      <c r="C187" s="292" t="s">
        <v>546</v>
      </c>
      <c r="D187" s="292"/>
      <c r="E187" s="292"/>
      <c r="F187" s="314" t="s">
        <v>470</v>
      </c>
      <c r="G187" s="292"/>
      <c r="H187" s="292" t="s">
        <v>547</v>
      </c>
      <c r="I187" s="292" t="s">
        <v>545</v>
      </c>
      <c r="J187" s="292"/>
      <c r="K187" s="336"/>
    </row>
    <row r="188" s="1" customFormat="1" ht="15" customHeight="1">
      <c r="B188" s="315"/>
      <c r="C188" s="292" t="s">
        <v>548</v>
      </c>
      <c r="D188" s="292"/>
      <c r="E188" s="292"/>
      <c r="F188" s="314" t="s">
        <v>470</v>
      </c>
      <c r="G188" s="292"/>
      <c r="H188" s="292" t="s">
        <v>549</v>
      </c>
      <c r="I188" s="292" t="s">
        <v>545</v>
      </c>
      <c r="J188" s="292"/>
      <c r="K188" s="336"/>
    </row>
    <row r="189" s="1" customFormat="1" ht="15" customHeight="1">
      <c r="B189" s="315"/>
      <c r="C189" s="348" t="s">
        <v>550</v>
      </c>
      <c r="D189" s="292"/>
      <c r="E189" s="292"/>
      <c r="F189" s="314" t="s">
        <v>470</v>
      </c>
      <c r="G189" s="292"/>
      <c r="H189" s="292" t="s">
        <v>551</v>
      </c>
      <c r="I189" s="292" t="s">
        <v>552</v>
      </c>
      <c r="J189" s="349" t="s">
        <v>553</v>
      </c>
      <c r="K189" s="336"/>
    </row>
    <row r="190" s="1" customFormat="1" ht="15" customHeight="1">
      <c r="B190" s="315"/>
      <c r="C190" s="299" t="s">
        <v>42</v>
      </c>
      <c r="D190" s="292"/>
      <c r="E190" s="292"/>
      <c r="F190" s="314" t="s">
        <v>464</v>
      </c>
      <c r="G190" s="292"/>
      <c r="H190" s="289" t="s">
        <v>554</v>
      </c>
      <c r="I190" s="292" t="s">
        <v>555</v>
      </c>
      <c r="J190" s="292"/>
      <c r="K190" s="336"/>
    </row>
    <row r="191" s="1" customFormat="1" ht="15" customHeight="1">
      <c r="B191" s="315"/>
      <c r="C191" s="299" t="s">
        <v>556</v>
      </c>
      <c r="D191" s="292"/>
      <c r="E191" s="292"/>
      <c r="F191" s="314" t="s">
        <v>464</v>
      </c>
      <c r="G191" s="292"/>
      <c r="H191" s="292" t="s">
        <v>557</v>
      </c>
      <c r="I191" s="292" t="s">
        <v>499</v>
      </c>
      <c r="J191" s="292"/>
      <c r="K191" s="336"/>
    </row>
    <row r="192" s="1" customFormat="1" ht="15" customHeight="1">
      <c r="B192" s="315"/>
      <c r="C192" s="299" t="s">
        <v>558</v>
      </c>
      <c r="D192" s="292"/>
      <c r="E192" s="292"/>
      <c r="F192" s="314" t="s">
        <v>464</v>
      </c>
      <c r="G192" s="292"/>
      <c r="H192" s="292" t="s">
        <v>559</v>
      </c>
      <c r="I192" s="292" t="s">
        <v>499</v>
      </c>
      <c r="J192" s="292"/>
      <c r="K192" s="336"/>
    </row>
    <row r="193" s="1" customFormat="1" ht="15" customHeight="1">
      <c r="B193" s="315"/>
      <c r="C193" s="299" t="s">
        <v>560</v>
      </c>
      <c r="D193" s="292"/>
      <c r="E193" s="292"/>
      <c r="F193" s="314" t="s">
        <v>470</v>
      </c>
      <c r="G193" s="292"/>
      <c r="H193" s="292" t="s">
        <v>561</v>
      </c>
      <c r="I193" s="292" t="s">
        <v>499</v>
      </c>
      <c r="J193" s="292"/>
      <c r="K193" s="336"/>
    </row>
    <row r="194" s="1" customFormat="1" ht="15" customHeight="1">
      <c r="B194" s="342"/>
      <c r="C194" s="350"/>
      <c r="D194" s="324"/>
      <c r="E194" s="324"/>
      <c r="F194" s="324"/>
      <c r="G194" s="324"/>
      <c r="H194" s="324"/>
      <c r="I194" s="324"/>
      <c r="J194" s="324"/>
      <c r="K194" s="343"/>
    </row>
    <row r="195" s="1" customFormat="1" ht="18.75" customHeight="1">
      <c r="B195" s="289"/>
      <c r="C195" s="292"/>
      <c r="D195" s="292"/>
      <c r="E195" s="292"/>
      <c r="F195" s="314"/>
      <c r="G195" s="292"/>
      <c r="H195" s="292"/>
      <c r="I195" s="292"/>
      <c r="J195" s="292"/>
      <c r="K195" s="289"/>
    </row>
    <row r="196" s="1" customFormat="1" ht="18.75" customHeight="1">
      <c r="B196" s="289"/>
      <c r="C196" s="292"/>
      <c r="D196" s="292"/>
      <c r="E196" s="292"/>
      <c r="F196" s="314"/>
      <c r="G196" s="292"/>
      <c r="H196" s="292"/>
      <c r="I196" s="292"/>
      <c r="J196" s="292"/>
      <c r="K196" s="289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562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1" t="s">
        <v>563</v>
      </c>
      <c r="D200" s="351"/>
      <c r="E200" s="351"/>
      <c r="F200" s="351" t="s">
        <v>564</v>
      </c>
      <c r="G200" s="352"/>
      <c r="H200" s="351" t="s">
        <v>565</v>
      </c>
      <c r="I200" s="351"/>
      <c r="J200" s="351"/>
      <c r="K200" s="284"/>
    </row>
    <row r="201" s="1" customFormat="1" ht="5.25" customHeight="1">
      <c r="B201" s="315"/>
      <c r="C201" s="312"/>
      <c r="D201" s="312"/>
      <c r="E201" s="312"/>
      <c r="F201" s="312"/>
      <c r="G201" s="292"/>
      <c r="H201" s="312"/>
      <c r="I201" s="312"/>
      <c r="J201" s="312"/>
      <c r="K201" s="336"/>
    </row>
    <row r="202" s="1" customFormat="1" ht="15" customHeight="1">
      <c r="B202" s="315"/>
      <c r="C202" s="292" t="s">
        <v>555</v>
      </c>
      <c r="D202" s="292"/>
      <c r="E202" s="292"/>
      <c r="F202" s="314" t="s">
        <v>43</v>
      </c>
      <c r="G202" s="292"/>
      <c r="H202" s="292" t="s">
        <v>566</v>
      </c>
      <c r="I202" s="292"/>
      <c r="J202" s="292"/>
      <c r="K202" s="336"/>
    </row>
    <row r="203" s="1" customFormat="1" ht="15" customHeight="1">
      <c r="B203" s="315"/>
      <c r="C203" s="321"/>
      <c r="D203" s="292"/>
      <c r="E203" s="292"/>
      <c r="F203" s="314" t="s">
        <v>44</v>
      </c>
      <c r="G203" s="292"/>
      <c r="H203" s="292" t="s">
        <v>567</v>
      </c>
      <c r="I203" s="292"/>
      <c r="J203" s="292"/>
      <c r="K203" s="336"/>
    </row>
    <row r="204" s="1" customFormat="1" ht="15" customHeight="1">
      <c r="B204" s="315"/>
      <c r="C204" s="321"/>
      <c r="D204" s="292"/>
      <c r="E204" s="292"/>
      <c r="F204" s="314" t="s">
        <v>47</v>
      </c>
      <c r="G204" s="292"/>
      <c r="H204" s="292" t="s">
        <v>568</v>
      </c>
      <c r="I204" s="292"/>
      <c r="J204" s="292"/>
      <c r="K204" s="336"/>
    </row>
    <row r="205" s="1" customFormat="1" ht="15" customHeight="1">
      <c r="B205" s="315"/>
      <c r="C205" s="292"/>
      <c r="D205" s="292"/>
      <c r="E205" s="292"/>
      <c r="F205" s="314" t="s">
        <v>45</v>
      </c>
      <c r="G205" s="292"/>
      <c r="H205" s="292" t="s">
        <v>569</v>
      </c>
      <c r="I205" s="292"/>
      <c r="J205" s="292"/>
      <c r="K205" s="336"/>
    </row>
    <row r="206" s="1" customFormat="1" ht="15" customHeight="1">
      <c r="B206" s="315"/>
      <c r="C206" s="292"/>
      <c r="D206" s="292"/>
      <c r="E206" s="292"/>
      <c r="F206" s="314" t="s">
        <v>46</v>
      </c>
      <c r="G206" s="292"/>
      <c r="H206" s="292" t="s">
        <v>570</v>
      </c>
      <c r="I206" s="292"/>
      <c r="J206" s="292"/>
      <c r="K206" s="336"/>
    </row>
    <row r="207" s="1" customFormat="1" ht="15" customHeight="1">
      <c r="B207" s="315"/>
      <c r="C207" s="292"/>
      <c r="D207" s="292"/>
      <c r="E207" s="292"/>
      <c r="F207" s="314"/>
      <c r="G207" s="292"/>
      <c r="H207" s="292"/>
      <c r="I207" s="292"/>
      <c r="J207" s="292"/>
      <c r="K207" s="336"/>
    </row>
    <row r="208" s="1" customFormat="1" ht="15" customHeight="1">
      <c r="B208" s="315"/>
      <c r="C208" s="292" t="s">
        <v>511</v>
      </c>
      <c r="D208" s="292"/>
      <c r="E208" s="292"/>
      <c r="F208" s="314" t="s">
        <v>79</v>
      </c>
      <c r="G208" s="292"/>
      <c r="H208" s="292" t="s">
        <v>571</v>
      </c>
      <c r="I208" s="292"/>
      <c r="J208" s="292"/>
      <c r="K208" s="336"/>
    </row>
    <row r="209" s="1" customFormat="1" ht="15" customHeight="1">
      <c r="B209" s="315"/>
      <c r="C209" s="321"/>
      <c r="D209" s="292"/>
      <c r="E209" s="292"/>
      <c r="F209" s="314" t="s">
        <v>408</v>
      </c>
      <c r="G209" s="292"/>
      <c r="H209" s="292" t="s">
        <v>409</v>
      </c>
      <c r="I209" s="292"/>
      <c r="J209" s="292"/>
      <c r="K209" s="336"/>
    </row>
    <row r="210" s="1" customFormat="1" ht="15" customHeight="1">
      <c r="B210" s="315"/>
      <c r="C210" s="292"/>
      <c r="D210" s="292"/>
      <c r="E210" s="292"/>
      <c r="F210" s="314" t="s">
        <v>406</v>
      </c>
      <c r="G210" s="292"/>
      <c r="H210" s="292" t="s">
        <v>572</v>
      </c>
      <c r="I210" s="292"/>
      <c r="J210" s="292"/>
      <c r="K210" s="336"/>
    </row>
    <row r="211" s="1" customFormat="1" ht="15" customHeight="1">
      <c r="B211" s="353"/>
      <c r="C211" s="321"/>
      <c r="D211" s="321"/>
      <c r="E211" s="321"/>
      <c r="F211" s="314" t="s">
        <v>410</v>
      </c>
      <c r="G211" s="299"/>
      <c r="H211" s="340" t="s">
        <v>411</v>
      </c>
      <c r="I211" s="340"/>
      <c r="J211" s="340"/>
      <c r="K211" s="354"/>
    </row>
    <row r="212" s="1" customFormat="1" ht="15" customHeight="1">
      <c r="B212" s="353"/>
      <c r="C212" s="321"/>
      <c r="D212" s="321"/>
      <c r="E212" s="321"/>
      <c r="F212" s="314" t="s">
        <v>366</v>
      </c>
      <c r="G212" s="299"/>
      <c r="H212" s="340" t="s">
        <v>573</v>
      </c>
      <c r="I212" s="340"/>
      <c r="J212" s="340"/>
      <c r="K212" s="354"/>
    </row>
    <row r="213" s="1" customFormat="1" ht="15" customHeight="1">
      <c r="B213" s="353"/>
      <c r="C213" s="321"/>
      <c r="D213" s="321"/>
      <c r="E213" s="321"/>
      <c r="F213" s="355"/>
      <c r="G213" s="299"/>
      <c r="H213" s="356"/>
      <c r="I213" s="356"/>
      <c r="J213" s="356"/>
      <c r="K213" s="354"/>
    </row>
    <row r="214" s="1" customFormat="1" ht="15" customHeight="1">
      <c r="B214" s="353"/>
      <c r="C214" s="292" t="s">
        <v>535</v>
      </c>
      <c r="D214" s="321"/>
      <c r="E214" s="321"/>
      <c r="F214" s="314">
        <v>1</v>
      </c>
      <c r="G214" s="299"/>
      <c r="H214" s="340" t="s">
        <v>574</v>
      </c>
      <c r="I214" s="340"/>
      <c r="J214" s="340"/>
      <c r="K214" s="354"/>
    </row>
    <row r="215" s="1" customFormat="1" ht="15" customHeight="1">
      <c r="B215" s="353"/>
      <c r="C215" s="321"/>
      <c r="D215" s="321"/>
      <c r="E215" s="321"/>
      <c r="F215" s="314">
        <v>2</v>
      </c>
      <c r="G215" s="299"/>
      <c r="H215" s="340" t="s">
        <v>575</v>
      </c>
      <c r="I215" s="340"/>
      <c r="J215" s="340"/>
      <c r="K215" s="354"/>
    </row>
    <row r="216" s="1" customFormat="1" ht="15" customHeight="1">
      <c r="B216" s="353"/>
      <c r="C216" s="321"/>
      <c r="D216" s="321"/>
      <c r="E216" s="321"/>
      <c r="F216" s="314">
        <v>3</v>
      </c>
      <c r="G216" s="299"/>
      <c r="H216" s="340" t="s">
        <v>576</v>
      </c>
      <c r="I216" s="340"/>
      <c r="J216" s="340"/>
      <c r="K216" s="354"/>
    </row>
    <row r="217" s="1" customFormat="1" ht="15" customHeight="1">
      <c r="B217" s="353"/>
      <c r="C217" s="321"/>
      <c r="D217" s="321"/>
      <c r="E217" s="321"/>
      <c r="F217" s="314">
        <v>4</v>
      </c>
      <c r="G217" s="299"/>
      <c r="H217" s="340" t="s">
        <v>577</v>
      </c>
      <c r="I217" s="340"/>
      <c r="J217" s="340"/>
      <c r="K217" s="354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2019-12-02T18:05:03Z</dcterms:created>
  <dcterms:modified xsi:type="dcterms:W3CDTF">2019-12-02T18:05:08Z</dcterms:modified>
</cp:coreProperties>
</file>